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810" windowHeight="801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<sst xmlns="http://schemas.openxmlformats.org/spreadsheetml/2006/main" count="27" uniqueCount="26">
  <si>
    <t>SOCIETY LOAN REPAYMENT SCHEDULE</t>
  </si>
  <si>
    <t>Total Interest Payable</t>
  </si>
  <si>
    <t>Total Amount Payable</t>
  </si>
  <si>
    <t>The User can enter data in the four yellow coloured columns only</t>
  </si>
  <si>
    <t>LOAN AMOUNT</t>
  </si>
  <si>
    <t>Rate of Interest</t>
  </si>
  <si>
    <t>Repayment in months</t>
  </si>
  <si>
    <t>Date of Loan</t>
  </si>
  <si>
    <t>Monthly Instalment</t>
  </si>
  <si>
    <t>+Interest</t>
  </si>
  <si>
    <t>NON-EMI</t>
  </si>
  <si>
    <t xml:space="preserve">        (INTEREST CHARGED &amp; COLLECTED MONTHLY) Actual/Actual Basis</t>
  </si>
  <si>
    <t>R E P A Y M E N T   S C H E D U L E</t>
  </si>
  <si>
    <t>Date Of Transaction</t>
  </si>
  <si>
    <t>Loan Opening Balance</t>
  </si>
  <si>
    <t>Interest</t>
  </si>
  <si>
    <t>Loan Closing Balance</t>
  </si>
  <si>
    <t>No.Of Days</t>
  </si>
  <si>
    <t>Months</t>
  </si>
  <si>
    <t>TOTAL</t>
  </si>
  <si>
    <t xml:space="preserve">THUMP RULE </t>
  </si>
  <si>
    <t>CHECK</t>
  </si>
  <si>
    <t>MIN.INT</t>
  </si>
  <si>
    <t>MAX.INT</t>
  </si>
  <si>
    <t>AVG.INT</t>
  </si>
  <si>
    <t>TOTAL INT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</si>
</sst>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color indexed="14"/>
      <name val="Arial"/>
      <family val="2"/>
    </font>
    <font>
      <sz val="10"/>
      <color indexed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3"/>
      <name val="Arial"/>
      <family val="2"/>
    </font>
    <font>
      <sz val="14"/>
      <color indexed="8"/>
      <name val="Calibri"/>
      <family val="2"/>
    </font>
    <font>
      <sz val="14"/>
      <color indexed="36"/>
      <name val="Calibri"/>
      <family val="2"/>
    </font>
    <font>
      <sz val="12"/>
      <color indexed="56"/>
      <name val="Arial"/>
      <family val="2"/>
    </font>
    <font>
      <sz val="14"/>
      <color indexed="3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  <font>
      <sz val="14"/>
      <color rgb="FFFFFF00"/>
      <name val="Arial"/>
      <family val="2"/>
    </font>
    <font>
      <sz val="14"/>
      <color theme="1"/>
      <name val="Calibri"/>
      <family val="2"/>
    </font>
    <font>
      <sz val="14"/>
      <color rgb="FF7030A0"/>
      <name val="Calibri"/>
      <family val="2"/>
    </font>
    <font>
      <sz val="12"/>
      <color rgb="FF002060"/>
      <name val="Arial"/>
      <family val="2"/>
    </font>
    <font>
      <sz val="14"/>
      <color rgb="FF7030A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5" fillId="33" borderId="10" xfId="0" applyFont="1" applyFill="1" applyBorder="1" applyAlignment="1" applyProtection="1">
      <alignment/>
      <protection locked="0"/>
    </xf>
    <xf numFmtId="2" fontId="46" fillId="34" borderId="10" xfId="0" applyNumberFormat="1" applyFont="1" applyFill="1" applyBorder="1" applyAlignment="1" applyProtection="1">
      <alignment/>
      <protection/>
    </xf>
    <xf numFmtId="14" fontId="45" fillId="33" borderId="10" xfId="0" applyNumberFormat="1" applyFont="1" applyFill="1" applyBorder="1" applyAlignment="1" applyProtection="1">
      <alignment/>
      <protection locked="0"/>
    </xf>
    <xf numFmtId="2" fontId="2" fillId="0" borderId="10" xfId="0" applyNumberFormat="1" applyFont="1" applyBorder="1" applyAlignment="1" applyProtection="1">
      <alignment horizontal="fill"/>
      <protection/>
    </xf>
    <xf numFmtId="2" fontId="2" fillId="0" borderId="10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 quotePrefix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fill"/>
      <protection/>
    </xf>
    <xf numFmtId="0" fontId="0" fillId="0" borderId="1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/>
      <protection/>
    </xf>
    <xf numFmtId="14" fontId="2" fillId="0" borderId="10" xfId="0" applyNumberFormat="1" applyFont="1" applyBorder="1" applyAlignment="1" applyProtection="1">
      <alignment/>
      <protection/>
    </xf>
    <xf numFmtId="14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2" fontId="6" fillId="0" borderId="10" xfId="0" applyNumberFormat="1" applyFont="1" applyBorder="1" applyAlignment="1" applyProtection="1">
      <alignment horizontal="right"/>
      <protection/>
    </xf>
    <xf numFmtId="2" fontId="6" fillId="0" borderId="10" xfId="0" applyNumberFormat="1" applyFont="1" applyBorder="1" applyAlignment="1" applyProtection="1">
      <alignment/>
      <protection/>
    </xf>
    <xf numFmtId="2" fontId="7" fillId="0" borderId="10" xfId="0" applyNumberFormat="1" applyFont="1" applyBorder="1" applyAlignment="1" applyProtection="1">
      <alignment/>
      <protection/>
    </xf>
    <xf numFmtId="0" fontId="47" fillId="0" borderId="0" xfId="0" applyFont="1" applyAlignment="1">
      <alignment/>
    </xf>
    <xf numFmtId="2" fontId="47" fillId="0" borderId="0" xfId="0" applyNumberFormat="1" applyFont="1" applyAlignment="1">
      <alignment/>
    </xf>
    <xf numFmtId="2" fontId="48" fillId="0" borderId="0" xfId="0" applyNumberFormat="1" applyFont="1" applyAlignment="1">
      <alignment/>
    </xf>
    <xf numFmtId="0" fontId="49" fillId="35" borderId="10" xfId="0" applyFont="1" applyFill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50" fillId="0" borderId="11" xfId="0" applyFont="1" applyBorder="1" applyAlignment="1" applyProtection="1">
      <alignment horizontal="center" wrapText="1"/>
      <protection/>
    </xf>
    <xf numFmtId="0" fontId="50" fillId="0" borderId="12" xfId="0" applyFont="1" applyBorder="1" applyAlignment="1" applyProtection="1">
      <alignment horizontal="center" wrapText="1"/>
      <protection/>
    </xf>
    <xf numFmtId="0" fontId="50" fillId="0" borderId="13" xfId="0" applyFont="1" applyBorder="1" applyAlignment="1" applyProtection="1">
      <alignment horizontal="center" wrapText="1"/>
      <protection/>
    </xf>
    <xf numFmtId="0" fontId="50" fillId="0" borderId="14" xfId="0" applyFont="1" applyBorder="1" applyAlignment="1" applyProtection="1">
      <alignment horizontal="center" wrapText="1"/>
      <protection/>
    </xf>
    <xf numFmtId="0" fontId="50" fillId="0" borderId="15" xfId="0" applyFont="1" applyBorder="1" applyAlignment="1" applyProtection="1">
      <alignment horizontal="center" wrapText="1"/>
      <protection/>
    </xf>
    <xf numFmtId="0" fontId="50" fillId="0" borderId="16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 wrapText="1"/>
      <protection/>
    </xf>
    <xf numFmtId="0" fontId="4" fillId="0" borderId="18" xfId="0" applyFont="1" applyFill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 wrapText="1"/>
      <protection/>
    </xf>
    <xf numFmtId="0" fontId="2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7"/>
  <sheetViews>
    <sheetView tabSelected="1" zoomScalePageLayoutView="0" workbookViewId="0" topLeftCell="A163">
      <selection activeCell="C5" sqref="C5"/>
    </sheetView>
  </sheetViews>
  <sheetFormatPr defaultColWidth="9.140625" defaultRowHeight="15"/>
  <cols>
    <col min="1" max="1" width="14.140625" style="0" bestFit="1" customWidth="1"/>
    <col min="2" max="2" width="17.421875" style="0" customWidth="1"/>
    <col min="3" max="3" width="14.140625" style="0" bestFit="1" customWidth="1"/>
    <col min="4" max="4" width="13.421875" style="0" bestFit="1" customWidth="1"/>
    <col min="5" max="5" width="14.28125" style="0" bestFit="1" customWidth="1"/>
  </cols>
  <sheetData>
    <row r="1" spans="1:7" ht="15">
      <c r="A1" s="22" t="s">
        <v>0</v>
      </c>
      <c r="B1" s="22"/>
      <c r="C1" s="22"/>
      <c r="D1" s="23" t="s">
        <v>1</v>
      </c>
      <c r="E1" s="23" t="s">
        <v>2</v>
      </c>
      <c r="F1" s="24" t="s">
        <v>3</v>
      </c>
      <c r="G1" s="25"/>
    </row>
    <row r="2" spans="1:7" ht="17.25">
      <c r="A2" s="30" t="s">
        <v>4</v>
      </c>
      <c r="B2" s="30"/>
      <c r="C2" s="1">
        <v>600000</v>
      </c>
      <c r="D2" s="23"/>
      <c r="E2" s="23"/>
      <c r="F2" s="26"/>
      <c r="G2" s="27"/>
    </row>
    <row r="3" spans="1:7" ht="17.25">
      <c r="A3" s="30" t="s">
        <v>5</v>
      </c>
      <c r="B3" s="30"/>
      <c r="C3" s="1">
        <v>10.5</v>
      </c>
      <c r="D3" s="23"/>
      <c r="E3" s="23"/>
      <c r="F3" s="26"/>
      <c r="G3" s="27"/>
    </row>
    <row r="4" spans="1:7" ht="17.25">
      <c r="A4" s="30" t="s">
        <v>6</v>
      </c>
      <c r="B4" s="30"/>
      <c r="C4" s="1">
        <v>150</v>
      </c>
      <c r="D4" s="2">
        <f>C165</f>
        <v>396525</v>
      </c>
      <c r="E4" s="2">
        <f>D165</f>
        <v>996525</v>
      </c>
      <c r="F4" s="26"/>
      <c r="G4" s="27"/>
    </row>
    <row r="5" spans="1:7" ht="17.25">
      <c r="A5" s="30" t="s">
        <v>7</v>
      </c>
      <c r="B5" s="30"/>
      <c r="C5" s="3">
        <v>43040</v>
      </c>
      <c r="D5" s="4"/>
      <c r="E5" s="5"/>
      <c r="F5" s="26"/>
      <c r="G5" s="27"/>
    </row>
    <row r="6" spans="1:7" ht="17.25">
      <c r="A6" s="30" t="s">
        <v>8</v>
      </c>
      <c r="B6" s="30"/>
      <c r="C6" s="6">
        <f>CEILING(ROUND((+C2/C4),-1),50)</f>
        <v>4000</v>
      </c>
      <c r="D6" s="7" t="s">
        <v>9</v>
      </c>
      <c r="E6" s="8" t="s">
        <v>10</v>
      </c>
      <c r="F6" s="26"/>
      <c r="G6" s="27"/>
    </row>
    <row r="7" spans="1:7" ht="17.25">
      <c r="A7" s="8"/>
      <c r="B7" s="9"/>
      <c r="C7" s="9"/>
      <c r="D7" s="9"/>
      <c r="E7" s="8"/>
      <c r="F7" s="28"/>
      <c r="G7" s="29"/>
    </row>
    <row r="8" spans="1:7" ht="17.25">
      <c r="A8" s="33" t="s">
        <v>11</v>
      </c>
      <c r="B8" s="33"/>
      <c r="C8" s="33"/>
      <c r="D8" s="33"/>
      <c r="E8" s="33"/>
      <c r="F8" s="33"/>
      <c r="G8" s="10"/>
    </row>
    <row r="9" spans="1:7" ht="17.25">
      <c r="A9" s="8"/>
      <c r="B9" s="11" t="s">
        <v>12</v>
      </c>
      <c r="C9" s="8"/>
      <c r="D9" s="8"/>
      <c r="E9" s="8"/>
      <c r="F9" s="12"/>
      <c r="G9" s="10"/>
    </row>
    <row r="10" spans="1:7" ht="14.25">
      <c r="A10" s="34" t="s">
        <v>13</v>
      </c>
      <c r="B10" s="36" t="s">
        <v>14</v>
      </c>
      <c r="C10" s="34" t="s">
        <v>15</v>
      </c>
      <c r="D10" s="34" t="s">
        <v>8</v>
      </c>
      <c r="E10" s="34" t="s">
        <v>16</v>
      </c>
      <c r="F10" s="36" t="s">
        <v>17</v>
      </c>
      <c r="G10" s="31" t="s">
        <v>18</v>
      </c>
    </row>
    <row r="11" spans="1:7" ht="14.25">
      <c r="A11" s="35"/>
      <c r="B11" s="37"/>
      <c r="C11" s="35"/>
      <c r="D11" s="35"/>
      <c r="E11" s="35"/>
      <c r="F11" s="37"/>
      <c r="G11" s="32"/>
    </row>
    <row r="12" spans="1:7" ht="17.25">
      <c r="A12" s="13">
        <f>C5</f>
        <v>43040</v>
      </c>
      <c r="B12" s="6">
        <f>C2</f>
        <v>600000</v>
      </c>
      <c r="C12" s="9"/>
      <c r="D12" s="9"/>
      <c r="E12" s="9">
        <f>C2</f>
        <v>600000</v>
      </c>
      <c r="F12" s="12"/>
      <c r="G12" s="10"/>
    </row>
    <row r="13" spans="1:7" ht="17.25">
      <c r="A13" s="14">
        <f>EOMONTH(A12,0)</f>
        <v>43069</v>
      </c>
      <c r="B13" s="15">
        <f aca="true" t="shared" si="0" ref="B13:B77">IF(+E12&gt;0,+E12,0)</f>
        <v>600000</v>
      </c>
      <c r="C13" s="15">
        <f>ROUND(IF(+B13&gt;0,(+B13*$C$3/100/365*F13),0),0)</f>
        <v>5178</v>
      </c>
      <c r="D13" s="15">
        <f>IF(+B13&gt;0,IF(E12&lt;$C$6,E12+C13,$C$6+C13),0)</f>
        <v>9178</v>
      </c>
      <c r="E13" s="15">
        <f aca="true" t="shared" si="1" ref="E13:E76">IF(B13&gt;0,+B13+C13-D13,0)</f>
        <v>596000</v>
      </c>
      <c r="F13" s="12">
        <f>A13-A12+1</f>
        <v>30</v>
      </c>
      <c r="G13" s="12">
        <v>1</v>
      </c>
    </row>
    <row r="14" spans="1:7" ht="17.25">
      <c r="A14" s="14">
        <f>EOMONTH(A13,1)</f>
        <v>43100</v>
      </c>
      <c r="B14" s="15">
        <f t="shared" si="0"/>
        <v>596000</v>
      </c>
      <c r="C14" s="15">
        <f aca="true" t="shared" si="2" ref="C14:C77">ROUND(IF(+B14&gt;0,(+B14*$C$3/100/365*F14),0),0)</f>
        <v>5315</v>
      </c>
      <c r="D14" s="15">
        <f aca="true" t="shared" si="3" ref="D14:D77">IF(+B14&gt;0,IF(E13&lt;$C$6,E13+C14,$C$6+C14),0)</f>
        <v>9315</v>
      </c>
      <c r="E14" s="15">
        <f t="shared" si="1"/>
        <v>592000</v>
      </c>
      <c r="F14" s="12">
        <f aca="true" t="shared" si="4" ref="F14:F77">A14-A13</f>
        <v>31</v>
      </c>
      <c r="G14" s="12">
        <v>2</v>
      </c>
    </row>
    <row r="15" spans="1:7" ht="17.25">
      <c r="A15" s="14">
        <f aca="true" t="shared" si="5" ref="A15:A78">EOMONTH(A14,1)</f>
        <v>43131</v>
      </c>
      <c r="B15" s="15">
        <f t="shared" si="0"/>
        <v>592000</v>
      </c>
      <c r="C15" s="15">
        <f t="shared" si="2"/>
        <v>5279</v>
      </c>
      <c r="D15" s="15">
        <f t="shared" si="3"/>
        <v>9279</v>
      </c>
      <c r="E15" s="15">
        <f t="shared" si="1"/>
        <v>588000</v>
      </c>
      <c r="F15" s="12">
        <f t="shared" si="4"/>
        <v>31</v>
      </c>
      <c r="G15" s="12">
        <v>3</v>
      </c>
    </row>
    <row r="16" spans="1:7" ht="17.25">
      <c r="A16" s="14">
        <f t="shared" si="5"/>
        <v>43159</v>
      </c>
      <c r="B16" s="15">
        <f t="shared" si="0"/>
        <v>588000</v>
      </c>
      <c r="C16" s="15">
        <f t="shared" si="2"/>
        <v>4736</v>
      </c>
      <c r="D16" s="15">
        <f t="shared" si="3"/>
        <v>8736</v>
      </c>
      <c r="E16" s="15">
        <f t="shared" si="1"/>
        <v>584000</v>
      </c>
      <c r="F16" s="12">
        <f t="shared" si="4"/>
        <v>28</v>
      </c>
      <c r="G16" s="12">
        <v>4</v>
      </c>
    </row>
    <row r="17" spans="1:7" ht="17.25">
      <c r="A17" s="14">
        <f t="shared" si="5"/>
        <v>43190</v>
      </c>
      <c r="B17" s="15">
        <f t="shared" si="0"/>
        <v>584000</v>
      </c>
      <c r="C17" s="15">
        <f t="shared" si="2"/>
        <v>5208</v>
      </c>
      <c r="D17" s="15">
        <f t="shared" si="3"/>
        <v>9208</v>
      </c>
      <c r="E17" s="15">
        <f t="shared" si="1"/>
        <v>580000</v>
      </c>
      <c r="F17" s="12">
        <f t="shared" si="4"/>
        <v>31</v>
      </c>
      <c r="G17" s="12">
        <v>5</v>
      </c>
    </row>
    <row r="18" spans="1:7" ht="17.25">
      <c r="A18" s="14">
        <f t="shared" si="5"/>
        <v>43220</v>
      </c>
      <c r="B18" s="15">
        <f t="shared" si="0"/>
        <v>580000</v>
      </c>
      <c r="C18" s="15">
        <f t="shared" si="2"/>
        <v>5005</v>
      </c>
      <c r="D18" s="15">
        <f t="shared" si="3"/>
        <v>9005</v>
      </c>
      <c r="E18" s="15">
        <f t="shared" si="1"/>
        <v>576000</v>
      </c>
      <c r="F18" s="12">
        <f t="shared" si="4"/>
        <v>30</v>
      </c>
      <c r="G18" s="12">
        <v>6</v>
      </c>
    </row>
    <row r="19" spans="1:7" ht="17.25">
      <c r="A19" s="14">
        <f t="shared" si="5"/>
        <v>43251</v>
      </c>
      <c r="B19" s="15">
        <f t="shared" si="0"/>
        <v>576000</v>
      </c>
      <c r="C19" s="15">
        <f t="shared" si="2"/>
        <v>5137</v>
      </c>
      <c r="D19" s="15">
        <f t="shared" si="3"/>
        <v>9137</v>
      </c>
      <c r="E19" s="15">
        <f t="shared" si="1"/>
        <v>572000</v>
      </c>
      <c r="F19" s="12">
        <f t="shared" si="4"/>
        <v>31</v>
      </c>
      <c r="G19" s="12">
        <v>7</v>
      </c>
    </row>
    <row r="20" spans="1:7" ht="17.25">
      <c r="A20" s="14">
        <f t="shared" si="5"/>
        <v>43281</v>
      </c>
      <c r="B20" s="15">
        <f t="shared" si="0"/>
        <v>572000</v>
      </c>
      <c r="C20" s="15">
        <f t="shared" si="2"/>
        <v>4936</v>
      </c>
      <c r="D20" s="15">
        <f t="shared" si="3"/>
        <v>8936</v>
      </c>
      <c r="E20" s="15">
        <f t="shared" si="1"/>
        <v>568000</v>
      </c>
      <c r="F20" s="12">
        <f t="shared" si="4"/>
        <v>30</v>
      </c>
      <c r="G20" s="12">
        <v>8</v>
      </c>
    </row>
    <row r="21" spans="1:7" ht="17.25">
      <c r="A21" s="14">
        <f t="shared" si="5"/>
        <v>43312</v>
      </c>
      <c r="B21" s="15">
        <f t="shared" si="0"/>
        <v>568000</v>
      </c>
      <c r="C21" s="15">
        <f t="shared" si="2"/>
        <v>5065</v>
      </c>
      <c r="D21" s="15">
        <f t="shared" si="3"/>
        <v>9065</v>
      </c>
      <c r="E21" s="15">
        <f t="shared" si="1"/>
        <v>564000</v>
      </c>
      <c r="F21" s="12">
        <f t="shared" si="4"/>
        <v>31</v>
      </c>
      <c r="G21" s="12">
        <v>9</v>
      </c>
    </row>
    <row r="22" spans="1:7" ht="17.25">
      <c r="A22" s="14">
        <f t="shared" si="5"/>
        <v>43343</v>
      </c>
      <c r="B22" s="15">
        <f t="shared" si="0"/>
        <v>564000</v>
      </c>
      <c r="C22" s="15">
        <f t="shared" si="2"/>
        <v>5030</v>
      </c>
      <c r="D22" s="15">
        <f t="shared" si="3"/>
        <v>9030</v>
      </c>
      <c r="E22" s="15">
        <f t="shared" si="1"/>
        <v>560000</v>
      </c>
      <c r="F22" s="12">
        <f t="shared" si="4"/>
        <v>31</v>
      </c>
      <c r="G22" s="12">
        <v>10</v>
      </c>
    </row>
    <row r="23" spans="1:7" ht="17.25">
      <c r="A23" s="14">
        <f t="shared" si="5"/>
        <v>43373</v>
      </c>
      <c r="B23" s="15">
        <f t="shared" si="0"/>
        <v>560000</v>
      </c>
      <c r="C23" s="15">
        <f t="shared" si="2"/>
        <v>4833</v>
      </c>
      <c r="D23" s="15">
        <f t="shared" si="3"/>
        <v>8833</v>
      </c>
      <c r="E23" s="15">
        <f t="shared" si="1"/>
        <v>556000</v>
      </c>
      <c r="F23" s="12">
        <f t="shared" si="4"/>
        <v>30</v>
      </c>
      <c r="G23" s="12">
        <v>11</v>
      </c>
    </row>
    <row r="24" spans="1:7" ht="17.25">
      <c r="A24" s="14">
        <f t="shared" si="5"/>
        <v>43404</v>
      </c>
      <c r="B24" s="15">
        <f t="shared" si="0"/>
        <v>556000</v>
      </c>
      <c r="C24" s="15">
        <f t="shared" si="2"/>
        <v>4958</v>
      </c>
      <c r="D24" s="15">
        <f t="shared" si="3"/>
        <v>8958</v>
      </c>
      <c r="E24" s="15">
        <f t="shared" si="1"/>
        <v>552000</v>
      </c>
      <c r="F24" s="12">
        <f t="shared" si="4"/>
        <v>31</v>
      </c>
      <c r="G24" s="12">
        <v>12</v>
      </c>
    </row>
    <row r="25" spans="1:7" ht="17.25">
      <c r="A25" s="14">
        <f t="shared" si="5"/>
        <v>43434</v>
      </c>
      <c r="B25" s="15">
        <f t="shared" si="0"/>
        <v>552000</v>
      </c>
      <c r="C25" s="15">
        <f t="shared" si="2"/>
        <v>4764</v>
      </c>
      <c r="D25" s="15">
        <f t="shared" si="3"/>
        <v>8764</v>
      </c>
      <c r="E25" s="15">
        <f t="shared" si="1"/>
        <v>548000</v>
      </c>
      <c r="F25" s="12">
        <f t="shared" si="4"/>
        <v>30</v>
      </c>
      <c r="G25" s="12">
        <v>13</v>
      </c>
    </row>
    <row r="26" spans="1:7" ht="17.25">
      <c r="A26" s="14">
        <f t="shared" si="5"/>
        <v>43465</v>
      </c>
      <c r="B26" s="15">
        <f t="shared" si="0"/>
        <v>548000</v>
      </c>
      <c r="C26" s="15">
        <f t="shared" si="2"/>
        <v>4887</v>
      </c>
      <c r="D26" s="15">
        <f t="shared" si="3"/>
        <v>8887</v>
      </c>
      <c r="E26" s="15">
        <f t="shared" si="1"/>
        <v>544000</v>
      </c>
      <c r="F26" s="12">
        <f t="shared" si="4"/>
        <v>31</v>
      </c>
      <c r="G26" s="12">
        <v>14</v>
      </c>
    </row>
    <row r="27" spans="1:7" ht="17.25">
      <c r="A27" s="14">
        <f t="shared" si="5"/>
        <v>43496</v>
      </c>
      <c r="B27" s="15">
        <f t="shared" si="0"/>
        <v>544000</v>
      </c>
      <c r="C27" s="15">
        <f t="shared" si="2"/>
        <v>4851</v>
      </c>
      <c r="D27" s="15">
        <f t="shared" si="3"/>
        <v>8851</v>
      </c>
      <c r="E27" s="15">
        <f t="shared" si="1"/>
        <v>540000</v>
      </c>
      <c r="F27" s="12">
        <f t="shared" si="4"/>
        <v>31</v>
      </c>
      <c r="G27" s="12">
        <v>15</v>
      </c>
    </row>
    <row r="28" spans="1:7" ht="17.25">
      <c r="A28" s="14">
        <f t="shared" si="5"/>
        <v>43524</v>
      </c>
      <c r="B28" s="15">
        <f t="shared" si="0"/>
        <v>540000</v>
      </c>
      <c r="C28" s="15">
        <f t="shared" si="2"/>
        <v>4350</v>
      </c>
      <c r="D28" s="15">
        <f t="shared" si="3"/>
        <v>8350</v>
      </c>
      <c r="E28" s="15">
        <f t="shared" si="1"/>
        <v>536000</v>
      </c>
      <c r="F28" s="12">
        <f t="shared" si="4"/>
        <v>28</v>
      </c>
      <c r="G28" s="12">
        <v>16</v>
      </c>
    </row>
    <row r="29" spans="1:7" ht="17.25">
      <c r="A29" s="14">
        <f t="shared" si="5"/>
        <v>43555</v>
      </c>
      <c r="B29" s="15">
        <f t="shared" si="0"/>
        <v>536000</v>
      </c>
      <c r="C29" s="15">
        <f t="shared" si="2"/>
        <v>4780</v>
      </c>
      <c r="D29" s="15">
        <f t="shared" si="3"/>
        <v>8780</v>
      </c>
      <c r="E29" s="15">
        <f t="shared" si="1"/>
        <v>532000</v>
      </c>
      <c r="F29" s="12">
        <f t="shared" si="4"/>
        <v>31</v>
      </c>
      <c r="G29" s="12">
        <v>17</v>
      </c>
    </row>
    <row r="30" spans="1:7" ht="17.25">
      <c r="A30" s="14">
        <f t="shared" si="5"/>
        <v>43585</v>
      </c>
      <c r="B30" s="15">
        <f t="shared" si="0"/>
        <v>532000</v>
      </c>
      <c r="C30" s="15">
        <f t="shared" si="2"/>
        <v>4591</v>
      </c>
      <c r="D30" s="15">
        <f t="shared" si="3"/>
        <v>8591</v>
      </c>
      <c r="E30" s="15">
        <f t="shared" si="1"/>
        <v>528000</v>
      </c>
      <c r="F30" s="12">
        <f t="shared" si="4"/>
        <v>30</v>
      </c>
      <c r="G30" s="12">
        <v>18</v>
      </c>
    </row>
    <row r="31" spans="1:7" ht="17.25">
      <c r="A31" s="14">
        <f t="shared" si="5"/>
        <v>43616</v>
      </c>
      <c r="B31" s="15">
        <f t="shared" si="0"/>
        <v>528000</v>
      </c>
      <c r="C31" s="15">
        <f t="shared" si="2"/>
        <v>4709</v>
      </c>
      <c r="D31" s="15">
        <f t="shared" si="3"/>
        <v>8709</v>
      </c>
      <c r="E31" s="15">
        <f t="shared" si="1"/>
        <v>524000</v>
      </c>
      <c r="F31" s="12">
        <f t="shared" si="4"/>
        <v>31</v>
      </c>
      <c r="G31" s="12">
        <v>19</v>
      </c>
    </row>
    <row r="32" spans="1:7" ht="17.25">
      <c r="A32" s="14">
        <f t="shared" si="5"/>
        <v>43646</v>
      </c>
      <c r="B32" s="15">
        <f t="shared" si="0"/>
        <v>524000</v>
      </c>
      <c r="C32" s="15">
        <f t="shared" si="2"/>
        <v>4522</v>
      </c>
      <c r="D32" s="15">
        <f t="shared" si="3"/>
        <v>8522</v>
      </c>
      <c r="E32" s="15">
        <f t="shared" si="1"/>
        <v>520000</v>
      </c>
      <c r="F32" s="12">
        <f t="shared" si="4"/>
        <v>30</v>
      </c>
      <c r="G32" s="12">
        <v>20</v>
      </c>
    </row>
    <row r="33" spans="1:7" ht="17.25">
      <c r="A33" s="14">
        <f t="shared" si="5"/>
        <v>43677</v>
      </c>
      <c r="B33" s="15">
        <f t="shared" si="0"/>
        <v>520000</v>
      </c>
      <c r="C33" s="15">
        <f t="shared" si="2"/>
        <v>4637</v>
      </c>
      <c r="D33" s="15">
        <f t="shared" si="3"/>
        <v>8637</v>
      </c>
      <c r="E33" s="15">
        <f t="shared" si="1"/>
        <v>516000</v>
      </c>
      <c r="F33" s="12">
        <f t="shared" si="4"/>
        <v>31</v>
      </c>
      <c r="G33" s="12">
        <v>21</v>
      </c>
    </row>
    <row r="34" spans="1:7" ht="17.25">
      <c r="A34" s="14">
        <f t="shared" si="5"/>
        <v>43708</v>
      </c>
      <c r="B34" s="15">
        <f t="shared" si="0"/>
        <v>516000</v>
      </c>
      <c r="C34" s="15">
        <f t="shared" si="2"/>
        <v>4602</v>
      </c>
      <c r="D34" s="15">
        <f t="shared" si="3"/>
        <v>8602</v>
      </c>
      <c r="E34" s="15">
        <f t="shared" si="1"/>
        <v>512000</v>
      </c>
      <c r="F34" s="12">
        <f t="shared" si="4"/>
        <v>31</v>
      </c>
      <c r="G34" s="12">
        <v>22</v>
      </c>
    </row>
    <row r="35" spans="1:7" ht="17.25">
      <c r="A35" s="14">
        <f t="shared" si="5"/>
        <v>43738</v>
      </c>
      <c r="B35" s="15">
        <f t="shared" si="0"/>
        <v>512000</v>
      </c>
      <c r="C35" s="15">
        <f t="shared" si="2"/>
        <v>4419</v>
      </c>
      <c r="D35" s="15">
        <f t="shared" si="3"/>
        <v>8419</v>
      </c>
      <c r="E35" s="15">
        <f t="shared" si="1"/>
        <v>508000</v>
      </c>
      <c r="F35" s="12">
        <f t="shared" si="4"/>
        <v>30</v>
      </c>
      <c r="G35" s="12">
        <v>23</v>
      </c>
    </row>
    <row r="36" spans="1:7" ht="17.25">
      <c r="A36" s="14">
        <f t="shared" si="5"/>
        <v>43769</v>
      </c>
      <c r="B36" s="15">
        <f t="shared" si="0"/>
        <v>508000</v>
      </c>
      <c r="C36" s="15">
        <f t="shared" si="2"/>
        <v>4530</v>
      </c>
      <c r="D36" s="15">
        <f t="shared" si="3"/>
        <v>8530</v>
      </c>
      <c r="E36" s="15">
        <f t="shared" si="1"/>
        <v>504000</v>
      </c>
      <c r="F36" s="12">
        <f t="shared" si="4"/>
        <v>31</v>
      </c>
      <c r="G36" s="12">
        <v>24</v>
      </c>
    </row>
    <row r="37" spans="1:7" ht="17.25">
      <c r="A37" s="14">
        <f t="shared" si="5"/>
        <v>43799</v>
      </c>
      <c r="B37" s="15">
        <f t="shared" si="0"/>
        <v>504000</v>
      </c>
      <c r="C37" s="15">
        <f t="shared" si="2"/>
        <v>4350</v>
      </c>
      <c r="D37" s="15">
        <f t="shared" si="3"/>
        <v>8350</v>
      </c>
      <c r="E37" s="15">
        <f t="shared" si="1"/>
        <v>500000</v>
      </c>
      <c r="F37" s="12">
        <f t="shared" si="4"/>
        <v>30</v>
      </c>
      <c r="G37" s="12">
        <v>25</v>
      </c>
    </row>
    <row r="38" spans="1:7" ht="17.25">
      <c r="A38" s="14">
        <f t="shared" si="5"/>
        <v>43830</v>
      </c>
      <c r="B38" s="15">
        <f t="shared" si="0"/>
        <v>500000</v>
      </c>
      <c r="C38" s="15">
        <f t="shared" si="2"/>
        <v>4459</v>
      </c>
      <c r="D38" s="15">
        <f t="shared" si="3"/>
        <v>8459</v>
      </c>
      <c r="E38" s="15">
        <f t="shared" si="1"/>
        <v>496000</v>
      </c>
      <c r="F38" s="12">
        <f t="shared" si="4"/>
        <v>31</v>
      </c>
      <c r="G38" s="12">
        <v>26</v>
      </c>
    </row>
    <row r="39" spans="1:7" ht="17.25">
      <c r="A39" s="14">
        <f t="shared" si="5"/>
        <v>43861</v>
      </c>
      <c r="B39" s="15">
        <f t="shared" si="0"/>
        <v>496000</v>
      </c>
      <c r="C39" s="15">
        <f t="shared" si="2"/>
        <v>4423</v>
      </c>
      <c r="D39" s="15">
        <f t="shared" si="3"/>
        <v>8423</v>
      </c>
      <c r="E39" s="15">
        <f t="shared" si="1"/>
        <v>492000</v>
      </c>
      <c r="F39" s="12">
        <f t="shared" si="4"/>
        <v>31</v>
      </c>
      <c r="G39" s="12">
        <v>27</v>
      </c>
    </row>
    <row r="40" spans="1:7" ht="17.25">
      <c r="A40" s="14">
        <f t="shared" si="5"/>
        <v>43890</v>
      </c>
      <c r="B40" s="15">
        <f t="shared" si="0"/>
        <v>492000</v>
      </c>
      <c r="C40" s="15">
        <f t="shared" si="2"/>
        <v>4104</v>
      </c>
      <c r="D40" s="15">
        <f t="shared" si="3"/>
        <v>8104</v>
      </c>
      <c r="E40" s="15">
        <f t="shared" si="1"/>
        <v>488000</v>
      </c>
      <c r="F40" s="12">
        <f t="shared" si="4"/>
        <v>29</v>
      </c>
      <c r="G40" s="12">
        <v>28</v>
      </c>
    </row>
    <row r="41" spans="1:7" ht="17.25">
      <c r="A41" s="14">
        <f t="shared" si="5"/>
        <v>43921</v>
      </c>
      <c r="B41" s="15">
        <f t="shared" si="0"/>
        <v>488000</v>
      </c>
      <c r="C41" s="15">
        <f t="shared" si="2"/>
        <v>4352</v>
      </c>
      <c r="D41" s="15">
        <f t="shared" si="3"/>
        <v>8352</v>
      </c>
      <c r="E41" s="15">
        <f t="shared" si="1"/>
        <v>484000</v>
      </c>
      <c r="F41" s="12">
        <f t="shared" si="4"/>
        <v>31</v>
      </c>
      <c r="G41" s="12">
        <v>29</v>
      </c>
    </row>
    <row r="42" spans="1:7" ht="17.25">
      <c r="A42" s="14">
        <f t="shared" si="5"/>
        <v>43951</v>
      </c>
      <c r="B42" s="15">
        <f t="shared" si="0"/>
        <v>484000</v>
      </c>
      <c r="C42" s="15">
        <f t="shared" si="2"/>
        <v>4177</v>
      </c>
      <c r="D42" s="15">
        <f t="shared" si="3"/>
        <v>8177</v>
      </c>
      <c r="E42" s="15">
        <f t="shared" si="1"/>
        <v>480000</v>
      </c>
      <c r="F42" s="12">
        <f t="shared" si="4"/>
        <v>30</v>
      </c>
      <c r="G42" s="12">
        <v>30</v>
      </c>
    </row>
    <row r="43" spans="1:7" ht="17.25">
      <c r="A43" s="14">
        <f t="shared" si="5"/>
        <v>43982</v>
      </c>
      <c r="B43" s="15">
        <f t="shared" si="0"/>
        <v>480000</v>
      </c>
      <c r="C43" s="15">
        <f t="shared" si="2"/>
        <v>4281</v>
      </c>
      <c r="D43" s="15">
        <f t="shared" si="3"/>
        <v>8281</v>
      </c>
      <c r="E43" s="15">
        <f t="shared" si="1"/>
        <v>476000</v>
      </c>
      <c r="F43" s="12">
        <f t="shared" si="4"/>
        <v>31</v>
      </c>
      <c r="G43" s="12">
        <v>31</v>
      </c>
    </row>
    <row r="44" spans="1:7" ht="17.25">
      <c r="A44" s="14">
        <f t="shared" si="5"/>
        <v>44012</v>
      </c>
      <c r="B44" s="15">
        <f t="shared" si="0"/>
        <v>476000</v>
      </c>
      <c r="C44" s="15">
        <f t="shared" si="2"/>
        <v>4108</v>
      </c>
      <c r="D44" s="15">
        <f t="shared" si="3"/>
        <v>8108</v>
      </c>
      <c r="E44" s="15">
        <f t="shared" si="1"/>
        <v>472000</v>
      </c>
      <c r="F44" s="12">
        <f t="shared" si="4"/>
        <v>30</v>
      </c>
      <c r="G44" s="12">
        <v>32</v>
      </c>
    </row>
    <row r="45" spans="1:7" ht="17.25">
      <c r="A45" s="14">
        <f t="shared" si="5"/>
        <v>44043</v>
      </c>
      <c r="B45" s="15">
        <f t="shared" si="0"/>
        <v>472000</v>
      </c>
      <c r="C45" s="15">
        <f t="shared" si="2"/>
        <v>4209</v>
      </c>
      <c r="D45" s="15">
        <f t="shared" si="3"/>
        <v>8209</v>
      </c>
      <c r="E45" s="15">
        <f t="shared" si="1"/>
        <v>468000</v>
      </c>
      <c r="F45" s="12">
        <f t="shared" si="4"/>
        <v>31</v>
      </c>
      <c r="G45" s="12">
        <v>33</v>
      </c>
    </row>
    <row r="46" spans="1:7" ht="17.25">
      <c r="A46" s="14">
        <f t="shared" si="5"/>
        <v>44074</v>
      </c>
      <c r="B46" s="15">
        <f t="shared" si="0"/>
        <v>468000</v>
      </c>
      <c r="C46" s="15">
        <f t="shared" si="2"/>
        <v>4174</v>
      </c>
      <c r="D46" s="15">
        <f t="shared" si="3"/>
        <v>8174</v>
      </c>
      <c r="E46" s="15">
        <f t="shared" si="1"/>
        <v>464000</v>
      </c>
      <c r="F46" s="12">
        <f t="shared" si="4"/>
        <v>31</v>
      </c>
      <c r="G46" s="12">
        <v>34</v>
      </c>
    </row>
    <row r="47" spans="1:7" ht="17.25">
      <c r="A47" s="14">
        <f t="shared" si="5"/>
        <v>44104</v>
      </c>
      <c r="B47" s="15">
        <f t="shared" si="0"/>
        <v>464000</v>
      </c>
      <c r="C47" s="15">
        <f t="shared" si="2"/>
        <v>4004</v>
      </c>
      <c r="D47" s="15">
        <f t="shared" si="3"/>
        <v>8004</v>
      </c>
      <c r="E47" s="15">
        <f t="shared" si="1"/>
        <v>460000</v>
      </c>
      <c r="F47" s="12">
        <f t="shared" si="4"/>
        <v>30</v>
      </c>
      <c r="G47" s="12">
        <v>35</v>
      </c>
    </row>
    <row r="48" spans="1:7" ht="17.25">
      <c r="A48" s="14">
        <f t="shared" si="5"/>
        <v>44135</v>
      </c>
      <c r="B48" s="15">
        <f t="shared" si="0"/>
        <v>460000</v>
      </c>
      <c r="C48" s="15">
        <f t="shared" si="2"/>
        <v>4102</v>
      </c>
      <c r="D48" s="15">
        <f t="shared" si="3"/>
        <v>8102</v>
      </c>
      <c r="E48" s="15">
        <f t="shared" si="1"/>
        <v>456000</v>
      </c>
      <c r="F48" s="12">
        <f t="shared" si="4"/>
        <v>31</v>
      </c>
      <c r="G48" s="12">
        <v>36</v>
      </c>
    </row>
    <row r="49" spans="1:7" ht="17.25">
      <c r="A49" s="14">
        <f t="shared" si="5"/>
        <v>44165</v>
      </c>
      <c r="B49" s="15">
        <f t="shared" si="0"/>
        <v>456000</v>
      </c>
      <c r="C49" s="15">
        <f t="shared" si="2"/>
        <v>3935</v>
      </c>
      <c r="D49" s="15">
        <f t="shared" si="3"/>
        <v>7935</v>
      </c>
      <c r="E49" s="15">
        <f t="shared" si="1"/>
        <v>452000</v>
      </c>
      <c r="F49" s="12">
        <f t="shared" si="4"/>
        <v>30</v>
      </c>
      <c r="G49" s="12">
        <v>37</v>
      </c>
    </row>
    <row r="50" spans="1:7" ht="17.25">
      <c r="A50" s="14">
        <f t="shared" si="5"/>
        <v>44196</v>
      </c>
      <c r="B50" s="15">
        <f t="shared" si="0"/>
        <v>452000</v>
      </c>
      <c r="C50" s="15">
        <f t="shared" si="2"/>
        <v>4031</v>
      </c>
      <c r="D50" s="15">
        <f t="shared" si="3"/>
        <v>8031</v>
      </c>
      <c r="E50" s="15">
        <f t="shared" si="1"/>
        <v>448000</v>
      </c>
      <c r="F50" s="12">
        <f t="shared" si="4"/>
        <v>31</v>
      </c>
      <c r="G50" s="12">
        <v>38</v>
      </c>
    </row>
    <row r="51" spans="1:7" ht="17.25">
      <c r="A51" s="14">
        <f t="shared" si="5"/>
        <v>44227</v>
      </c>
      <c r="B51" s="15">
        <f t="shared" si="0"/>
        <v>448000</v>
      </c>
      <c r="C51" s="15">
        <f t="shared" si="2"/>
        <v>3995</v>
      </c>
      <c r="D51" s="15">
        <f t="shared" si="3"/>
        <v>7995</v>
      </c>
      <c r="E51" s="15">
        <f t="shared" si="1"/>
        <v>444000</v>
      </c>
      <c r="F51" s="12">
        <f t="shared" si="4"/>
        <v>31</v>
      </c>
      <c r="G51" s="12">
        <v>39</v>
      </c>
    </row>
    <row r="52" spans="1:7" ht="17.25">
      <c r="A52" s="14">
        <f t="shared" si="5"/>
        <v>44255</v>
      </c>
      <c r="B52" s="15">
        <f t="shared" si="0"/>
        <v>444000</v>
      </c>
      <c r="C52" s="15">
        <f t="shared" si="2"/>
        <v>3576</v>
      </c>
      <c r="D52" s="15">
        <f t="shared" si="3"/>
        <v>7576</v>
      </c>
      <c r="E52" s="15">
        <f t="shared" si="1"/>
        <v>440000</v>
      </c>
      <c r="F52" s="12">
        <f t="shared" si="4"/>
        <v>28</v>
      </c>
      <c r="G52" s="12">
        <v>40</v>
      </c>
    </row>
    <row r="53" spans="1:7" ht="17.25">
      <c r="A53" s="14">
        <f t="shared" si="5"/>
        <v>44286</v>
      </c>
      <c r="B53" s="15">
        <f t="shared" si="0"/>
        <v>440000</v>
      </c>
      <c r="C53" s="15">
        <f t="shared" si="2"/>
        <v>3924</v>
      </c>
      <c r="D53" s="15">
        <f t="shared" si="3"/>
        <v>7924</v>
      </c>
      <c r="E53" s="15">
        <f t="shared" si="1"/>
        <v>436000</v>
      </c>
      <c r="F53" s="12">
        <f t="shared" si="4"/>
        <v>31</v>
      </c>
      <c r="G53" s="12">
        <v>41</v>
      </c>
    </row>
    <row r="54" spans="1:7" ht="17.25">
      <c r="A54" s="14">
        <f t="shared" si="5"/>
        <v>44316</v>
      </c>
      <c r="B54" s="15">
        <f t="shared" si="0"/>
        <v>436000</v>
      </c>
      <c r="C54" s="15">
        <f t="shared" si="2"/>
        <v>3763</v>
      </c>
      <c r="D54" s="15">
        <f t="shared" si="3"/>
        <v>7763</v>
      </c>
      <c r="E54" s="15">
        <f t="shared" si="1"/>
        <v>432000</v>
      </c>
      <c r="F54" s="12">
        <f t="shared" si="4"/>
        <v>30</v>
      </c>
      <c r="G54" s="12">
        <v>42</v>
      </c>
    </row>
    <row r="55" spans="1:7" ht="17.25">
      <c r="A55" s="14">
        <f t="shared" si="5"/>
        <v>44347</v>
      </c>
      <c r="B55" s="15">
        <f t="shared" si="0"/>
        <v>432000</v>
      </c>
      <c r="C55" s="15">
        <f t="shared" si="2"/>
        <v>3852</v>
      </c>
      <c r="D55" s="15">
        <f t="shared" si="3"/>
        <v>7852</v>
      </c>
      <c r="E55" s="15">
        <f t="shared" si="1"/>
        <v>428000</v>
      </c>
      <c r="F55" s="12">
        <f t="shared" si="4"/>
        <v>31</v>
      </c>
      <c r="G55" s="12">
        <v>43</v>
      </c>
    </row>
    <row r="56" spans="1:7" ht="17.25">
      <c r="A56" s="14">
        <f t="shared" si="5"/>
        <v>44377</v>
      </c>
      <c r="B56" s="15">
        <f t="shared" si="0"/>
        <v>428000</v>
      </c>
      <c r="C56" s="15">
        <f t="shared" si="2"/>
        <v>3694</v>
      </c>
      <c r="D56" s="15">
        <f t="shared" si="3"/>
        <v>7694</v>
      </c>
      <c r="E56" s="15">
        <f t="shared" si="1"/>
        <v>424000</v>
      </c>
      <c r="F56" s="12">
        <f t="shared" si="4"/>
        <v>30</v>
      </c>
      <c r="G56" s="12">
        <v>44</v>
      </c>
    </row>
    <row r="57" spans="1:7" ht="17.25">
      <c r="A57" s="14">
        <f t="shared" si="5"/>
        <v>44408</v>
      </c>
      <c r="B57" s="15">
        <f t="shared" si="0"/>
        <v>424000</v>
      </c>
      <c r="C57" s="15">
        <f t="shared" si="2"/>
        <v>3781</v>
      </c>
      <c r="D57" s="15">
        <f t="shared" si="3"/>
        <v>7781</v>
      </c>
      <c r="E57" s="15">
        <f t="shared" si="1"/>
        <v>420000</v>
      </c>
      <c r="F57" s="12">
        <f t="shared" si="4"/>
        <v>31</v>
      </c>
      <c r="G57" s="12">
        <v>45</v>
      </c>
    </row>
    <row r="58" spans="1:7" ht="17.25">
      <c r="A58" s="14">
        <f t="shared" si="5"/>
        <v>44439</v>
      </c>
      <c r="B58" s="15">
        <f t="shared" si="0"/>
        <v>420000</v>
      </c>
      <c r="C58" s="15">
        <f t="shared" si="2"/>
        <v>3745</v>
      </c>
      <c r="D58" s="15">
        <f t="shared" si="3"/>
        <v>7745</v>
      </c>
      <c r="E58" s="15">
        <f t="shared" si="1"/>
        <v>416000</v>
      </c>
      <c r="F58" s="12">
        <f t="shared" si="4"/>
        <v>31</v>
      </c>
      <c r="G58" s="12">
        <v>46</v>
      </c>
    </row>
    <row r="59" spans="1:7" ht="17.25">
      <c r="A59" s="14">
        <f t="shared" si="5"/>
        <v>44469</v>
      </c>
      <c r="B59" s="15">
        <f t="shared" si="0"/>
        <v>416000</v>
      </c>
      <c r="C59" s="15">
        <f t="shared" si="2"/>
        <v>3590</v>
      </c>
      <c r="D59" s="15">
        <f t="shared" si="3"/>
        <v>7590</v>
      </c>
      <c r="E59" s="15">
        <f t="shared" si="1"/>
        <v>412000</v>
      </c>
      <c r="F59" s="12">
        <f t="shared" si="4"/>
        <v>30</v>
      </c>
      <c r="G59" s="12">
        <v>47</v>
      </c>
    </row>
    <row r="60" spans="1:7" ht="17.25">
      <c r="A60" s="14">
        <f t="shared" si="5"/>
        <v>44500</v>
      </c>
      <c r="B60" s="15">
        <f t="shared" si="0"/>
        <v>412000</v>
      </c>
      <c r="C60" s="15">
        <f t="shared" si="2"/>
        <v>3674</v>
      </c>
      <c r="D60" s="15">
        <f t="shared" si="3"/>
        <v>7674</v>
      </c>
      <c r="E60" s="15">
        <f t="shared" si="1"/>
        <v>408000</v>
      </c>
      <c r="F60" s="12">
        <f t="shared" si="4"/>
        <v>31</v>
      </c>
      <c r="G60" s="12">
        <v>48</v>
      </c>
    </row>
    <row r="61" spans="1:7" ht="17.25">
      <c r="A61" s="14">
        <f t="shared" si="5"/>
        <v>44530</v>
      </c>
      <c r="B61" s="15">
        <f t="shared" si="0"/>
        <v>408000</v>
      </c>
      <c r="C61" s="15">
        <f t="shared" si="2"/>
        <v>3521</v>
      </c>
      <c r="D61" s="15">
        <f t="shared" si="3"/>
        <v>7521</v>
      </c>
      <c r="E61" s="15">
        <f t="shared" si="1"/>
        <v>404000</v>
      </c>
      <c r="F61" s="12">
        <f t="shared" si="4"/>
        <v>30</v>
      </c>
      <c r="G61" s="12">
        <v>49</v>
      </c>
    </row>
    <row r="62" spans="1:7" ht="17.25">
      <c r="A62" s="14">
        <f t="shared" si="5"/>
        <v>44561</v>
      </c>
      <c r="B62" s="15">
        <f t="shared" si="0"/>
        <v>404000</v>
      </c>
      <c r="C62" s="15">
        <f t="shared" si="2"/>
        <v>3603</v>
      </c>
      <c r="D62" s="15">
        <f t="shared" si="3"/>
        <v>7603</v>
      </c>
      <c r="E62" s="15">
        <f t="shared" si="1"/>
        <v>400000</v>
      </c>
      <c r="F62" s="12">
        <f t="shared" si="4"/>
        <v>31</v>
      </c>
      <c r="G62" s="12">
        <v>50</v>
      </c>
    </row>
    <row r="63" spans="1:7" ht="17.25">
      <c r="A63" s="14">
        <f t="shared" si="5"/>
        <v>44592</v>
      </c>
      <c r="B63" s="15">
        <f t="shared" si="0"/>
        <v>400000</v>
      </c>
      <c r="C63" s="15">
        <f t="shared" si="2"/>
        <v>3567</v>
      </c>
      <c r="D63" s="15">
        <f t="shared" si="3"/>
        <v>7567</v>
      </c>
      <c r="E63" s="15">
        <f t="shared" si="1"/>
        <v>396000</v>
      </c>
      <c r="F63" s="12">
        <f t="shared" si="4"/>
        <v>31</v>
      </c>
      <c r="G63" s="12">
        <v>51</v>
      </c>
    </row>
    <row r="64" spans="1:7" ht="17.25">
      <c r="A64" s="14">
        <f t="shared" si="5"/>
        <v>44620</v>
      </c>
      <c r="B64" s="15">
        <f t="shared" si="0"/>
        <v>396000</v>
      </c>
      <c r="C64" s="15">
        <f t="shared" si="2"/>
        <v>3190</v>
      </c>
      <c r="D64" s="15">
        <f t="shared" si="3"/>
        <v>7190</v>
      </c>
      <c r="E64" s="15">
        <f t="shared" si="1"/>
        <v>392000</v>
      </c>
      <c r="F64" s="12">
        <f t="shared" si="4"/>
        <v>28</v>
      </c>
      <c r="G64" s="12">
        <v>52</v>
      </c>
    </row>
    <row r="65" spans="1:7" ht="17.25">
      <c r="A65" s="14">
        <f t="shared" si="5"/>
        <v>44651</v>
      </c>
      <c r="B65" s="15">
        <f t="shared" si="0"/>
        <v>392000</v>
      </c>
      <c r="C65" s="15">
        <f t="shared" si="2"/>
        <v>3496</v>
      </c>
      <c r="D65" s="15">
        <f t="shared" si="3"/>
        <v>7496</v>
      </c>
      <c r="E65" s="15">
        <f t="shared" si="1"/>
        <v>388000</v>
      </c>
      <c r="F65" s="12">
        <f t="shared" si="4"/>
        <v>31</v>
      </c>
      <c r="G65" s="12">
        <v>53</v>
      </c>
    </row>
    <row r="66" spans="1:7" ht="17.25">
      <c r="A66" s="14">
        <f t="shared" si="5"/>
        <v>44681</v>
      </c>
      <c r="B66" s="15">
        <f t="shared" si="0"/>
        <v>388000</v>
      </c>
      <c r="C66" s="15">
        <f t="shared" si="2"/>
        <v>3348</v>
      </c>
      <c r="D66" s="15">
        <f t="shared" si="3"/>
        <v>7348</v>
      </c>
      <c r="E66" s="15">
        <f t="shared" si="1"/>
        <v>384000</v>
      </c>
      <c r="F66" s="12">
        <f t="shared" si="4"/>
        <v>30</v>
      </c>
      <c r="G66" s="12">
        <v>54</v>
      </c>
    </row>
    <row r="67" spans="1:7" ht="17.25">
      <c r="A67" s="14">
        <f t="shared" si="5"/>
        <v>44712</v>
      </c>
      <c r="B67" s="15">
        <f t="shared" si="0"/>
        <v>384000</v>
      </c>
      <c r="C67" s="15">
        <f t="shared" si="2"/>
        <v>3424</v>
      </c>
      <c r="D67" s="15">
        <f t="shared" si="3"/>
        <v>7424</v>
      </c>
      <c r="E67" s="15">
        <f t="shared" si="1"/>
        <v>380000</v>
      </c>
      <c r="F67" s="12">
        <f t="shared" si="4"/>
        <v>31</v>
      </c>
      <c r="G67" s="12">
        <v>55</v>
      </c>
    </row>
    <row r="68" spans="1:7" ht="17.25">
      <c r="A68" s="14">
        <f t="shared" si="5"/>
        <v>44742</v>
      </c>
      <c r="B68" s="15">
        <f t="shared" si="0"/>
        <v>380000</v>
      </c>
      <c r="C68" s="15">
        <f t="shared" si="2"/>
        <v>3279</v>
      </c>
      <c r="D68" s="15">
        <f t="shared" si="3"/>
        <v>7279</v>
      </c>
      <c r="E68" s="15">
        <f t="shared" si="1"/>
        <v>376000</v>
      </c>
      <c r="F68" s="12">
        <f t="shared" si="4"/>
        <v>30</v>
      </c>
      <c r="G68" s="12">
        <v>56</v>
      </c>
    </row>
    <row r="69" spans="1:7" ht="17.25">
      <c r="A69" s="14">
        <f t="shared" si="5"/>
        <v>44773</v>
      </c>
      <c r="B69" s="15">
        <f t="shared" si="0"/>
        <v>376000</v>
      </c>
      <c r="C69" s="15">
        <f t="shared" si="2"/>
        <v>3353</v>
      </c>
      <c r="D69" s="15">
        <f t="shared" si="3"/>
        <v>7353</v>
      </c>
      <c r="E69" s="15">
        <f t="shared" si="1"/>
        <v>372000</v>
      </c>
      <c r="F69" s="12">
        <f t="shared" si="4"/>
        <v>31</v>
      </c>
      <c r="G69" s="12">
        <v>57</v>
      </c>
    </row>
    <row r="70" spans="1:7" ht="17.25">
      <c r="A70" s="14">
        <f t="shared" si="5"/>
        <v>44804</v>
      </c>
      <c r="B70" s="15">
        <f t="shared" si="0"/>
        <v>372000</v>
      </c>
      <c r="C70" s="15">
        <f t="shared" si="2"/>
        <v>3317</v>
      </c>
      <c r="D70" s="15">
        <f t="shared" si="3"/>
        <v>7317</v>
      </c>
      <c r="E70" s="15">
        <f t="shared" si="1"/>
        <v>368000</v>
      </c>
      <c r="F70" s="12">
        <f t="shared" si="4"/>
        <v>31</v>
      </c>
      <c r="G70" s="12">
        <v>58</v>
      </c>
    </row>
    <row r="71" spans="1:7" ht="17.25">
      <c r="A71" s="14">
        <f t="shared" si="5"/>
        <v>44834</v>
      </c>
      <c r="B71" s="15">
        <f t="shared" si="0"/>
        <v>368000</v>
      </c>
      <c r="C71" s="15">
        <f t="shared" si="2"/>
        <v>3176</v>
      </c>
      <c r="D71" s="15">
        <f t="shared" si="3"/>
        <v>7176</v>
      </c>
      <c r="E71" s="15">
        <f t="shared" si="1"/>
        <v>364000</v>
      </c>
      <c r="F71" s="12">
        <f t="shared" si="4"/>
        <v>30</v>
      </c>
      <c r="G71" s="12">
        <v>59</v>
      </c>
    </row>
    <row r="72" spans="1:7" ht="17.25">
      <c r="A72" s="14">
        <f t="shared" si="5"/>
        <v>44865</v>
      </c>
      <c r="B72" s="15">
        <f t="shared" si="0"/>
        <v>364000</v>
      </c>
      <c r="C72" s="15">
        <f t="shared" si="2"/>
        <v>3246</v>
      </c>
      <c r="D72" s="15">
        <f t="shared" si="3"/>
        <v>7246</v>
      </c>
      <c r="E72" s="15">
        <f t="shared" si="1"/>
        <v>360000</v>
      </c>
      <c r="F72" s="12">
        <f t="shared" si="4"/>
        <v>31</v>
      </c>
      <c r="G72" s="12">
        <v>60</v>
      </c>
    </row>
    <row r="73" spans="1:7" ht="17.25">
      <c r="A73" s="14">
        <f t="shared" si="5"/>
        <v>44895</v>
      </c>
      <c r="B73" s="15">
        <f t="shared" si="0"/>
        <v>360000</v>
      </c>
      <c r="C73" s="15">
        <f t="shared" si="2"/>
        <v>3107</v>
      </c>
      <c r="D73" s="15">
        <f t="shared" si="3"/>
        <v>7107</v>
      </c>
      <c r="E73" s="15">
        <f t="shared" si="1"/>
        <v>356000</v>
      </c>
      <c r="F73" s="12">
        <f t="shared" si="4"/>
        <v>30</v>
      </c>
      <c r="G73" s="12">
        <v>61</v>
      </c>
    </row>
    <row r="74" spans="1:7" ht="17.25">
      <c r="A74" s="14">
        <f t="shared" si="5"/>
        <v>44926</v>
      </c>
      <c r="B74" s="15">
        <f t="shared" si="0"/>
        <v>356000</v>
      </c>
      <c r="C74" s="15">
        <f t="shared" si="2"/>
        <v>3175</v>
      </c>
      <c r="D74" s="15">
        <f t="shared" si="3"/>
        <v>7175</v>
      </c>
      <c r="E74" s="15">
        <f t="shared" si="1"/>
        <v>352000</v>
      </c>
      <c r="F74" s="12">
        <f t="shared" si="4"/>
        <v>31</v>
      </c>
      <c r="G74" s="12">
        <v>62</v>
      </c>
    </row>
    <row r="75" spans="1:7" ht="17.25">
      <c r="A75" s="14">
        <f t="shared" si="5"/>
        <v>44957</v>
      </c>
      <c r="B75" s="15">
        <f t="shared" si="0"/>
        <v>352000</v>
      </c>
      <c r="C75" s="15">
        <f t="shared" si="2"/>
        <v>3139</v>
      </c>
      <c r="D75" s="15">
        <f t="shared" si="3"/>
        <v>7139</v>
      </c>
      <c r="E75" s="15">
        <f t="shared" si="1"/>
        <v>348000</v>
      </c>
      <c r="F75" s="12">
        <f t="shared" si="4"/>
        <v>31</v>
      </c>
      <c r="G75" s="12">
        <v>63</v>
      </c>
    </row>
    <row r="76" spans="1:7" ht="17.25">
      <c r="A76" s="14">
        <f t="shared" si="5"/>
        <v>44985</v>
      </c>
      <c r="B76" s="15">
        <f t="shared" si="0"/>
        <v>348000</v>
      </c>
      <c r="C76" s="15">
        <f t="shared" si="2"/>
        <v>2803</v>
      </c>
      <c r="D76" s="15">
        <f t="shared" si="3"/>
        <v>6803</v>
      </c>
      <c r="E76" s="15">
        <f t="shared" si="1"/>
        <v>344000</v>
      </c>
      <c r="F76" s="12">
        <f t="shared" si="4"/>
        <v>28</v>
      </c>
      <c r="G76" s="12">
        <v>64</v>
      </c>
    </row>
    <row r="77" spans="1:7" ht="17.25">
      <c r="A77" s="14">
        <f t="shared" si="5"/>
        <v>45016</v>
      </c>
      <c r="B77" s="15">
        <f t="shared" si="0"/>
        <v>344000</v>
      </c>
      <c r="C77" s="15">
        <f t="shared" si="2"/>
        <v>3068</v>
      </c>
      <c r="D77" s="15">
        <f t="shared" si="3"/>
        <v>7068</v>
      </c>
      <c r="E77" s="15">
        <f aca="true" t="shared" si="6" ref="E77:E140">IF(B77&gt;0,+B77+C77-D77,0)</f>
        <v>340000</v>
      </c>
      <c r="F77" s="12">
        <f t="shared" si="4"/>
        <v>31</v>
      </c>
      <c r="G77" s="12">
        <v>65</v>
      </c>
    </row>
    <row r="78" spans="1:7" ht="17.25">
      <c r="A78" s="14">
        <f t="shared" si="5"/>
        <v>45046</v>
      </c>
      <c r="B78" s="15">
        <f aca="true" t="shared" si="7" ref="B78:B141">IF(+E77&gt;0,+E77,0)</f>
        <v>340000</v>
      </c>
      <c r="C78" s="15">
        <f aca="true" t="shared" si="8" ref="C78:C141">ROUND(IF(+B78&gt;0,(+B78*$C$3/100/365*F78),0),0)</f>
        <v>2934</v>
      </c>
      <c r="D78" s="15">
        <f aca="true" t="shared" si="9" ref="D78:D141">IF(+B78&gt;0,IF(E77&lt;$C$6,E77+C78,$C$6+C78),0)</f>
        <v>6934</v>
      </c>
      <c r="E78" s="15">
        <f t="shared" si="6"/>
        <v>336000</v>
      </c>
      <c r="F78" s="12">
        <f aca="true" t="shared" si="10" ref="F78:F141">A78-A77</f>
        <v>30</v>
      </c>
      <c r="G78" s="12">
        <v>66</v>
      </c>
    </row>
    <row r="79" spans="1:7" ht="17.25">
      <c r="A79" s="14">
        <f aca="true" t="shared" si="11" ref="A79:A142">EOMONTH(A78,1)</f>
        <v>45077</v>
      </c>
      <c r="B79" s="15">
        <f t="shared" si="7"/>
        <v>336000</v>
      </c>
      <c r="C79" s="15">
        <f t="shared" si="8"/>
        <v>2996</v>
      </c>
      <c r="D79" s="15">
        <f t="shared" si="9"/>
        <v>6996</v>
      </c>
      <c r="E79" s="15">
        <f t="shared" si="6"/>
        <v>332000</v>
      </c>
      <c r="F79" s="12">
        <f t="shared" si="10"/>
        <v>31</v>
      </c>
      <c r="G79" s="12">
        <v>67</v>
      </c>
    </row>
    <row r="80" spans="1:7" ht="17.25">
      <c r="A80" s="14">
        <f t="shared" si="11"/>
        <v>45107</v>
      </c>
      <c r="B80" s="15">
        <f t="shared" si="7"/>
        <v>332000</v>
      </c>
      <c r="C80" s="15">
        <f t="shared" si="8"/>
        <v>2865</v>
      </c>
      <c r="D80" s="15">
        <f t="shared" si="9"/>
        <v>6865</v>
      </c>
      <c r="E80" s="15">
        <f t="shared" si="6"/>
        <v>328000</v>
      </c>
      <c r="F80" s="12">
        <f t="shared" si="10"/>
        <v>30</v>
      </c>
      <c r="G80" s="12">
        <v>68</v>
      </c>
    </row>
    <row r="81" spans="1:7" ht="17.25">
      <c r="A81" s="14">
        <f t="shared" si="11"/>
        <v>45138</v>
      </c>
      <c r="B81" s="15">
        <f t="shared" si="7"/>
        <v>328000</v>
      </c>
      <c r="C81" s="15">
        <f t="shared" si="8"/>
        <v>2925</v>
      </c>
      <c r="D81" s="15">
        <f t="shared" si="9"/>
        <v>6925</v>
      </c>
      <c r="E81" s="15">
        <f t="shared" si="6"/>
        <v>324000</v>
      </c>
      <c r="F81" s="12">
        <f t="shared" si="10"/>
        <v>31</v>
      </c>
      <c r="G81" s="12">
        <v>69</v>
      </c>
    </row>
    <row r="82" spans="1:7" ht="17.25">
      <c r="A82" s="14">
        <f t="shared" si="11"/>
        <v>45169</v>
      </c>
      <c r="B82" s="15">
        <f t="shared" si="7"/>
        <v>324000</v>
      </c>
      <c r="C82" s="15">
        <f t="shared" si="8"/>
        <v>2889</v>
      </c>
      <c r="D82" s="15">
        <f t="shared" si="9"/>
        <v>6889</v>
      </c>
      <c r="E82" s="15">
        <f t="shared" si="6"/>
        <v>320000</v>
      </c>
      <c r="F82" s="12">
        <f t="shared" si="10"/>
        <v>31</v>
      </c>
      <c r="G82" s="12">
        <v>70</v>
      </c>
    </row>
    <row r="83" spans="1:7" ht="17.25">
      <c r="A83" s="14">
        <f t="shared" si="11"/>
        <v>45199</v>
      </c>
      <c r="B83" s="15">
        <f t="shared" si="7"/>
        <v>320000</v>
      </c>
      <c r="C83" s="15">
        <f t="shared" si="8"/>
        <v>2762</v>
      </c>
      <c r="D83" s="15">
        <f t="shared" si="9"/>
        <v>6762</v>
      </c>
      <c r="E83" s="15">
        <f t="shared" si="6"/>
        <v>316000</v>
      </c>
      <c r="F83" s="12">
        <f t="shared" si="10"/>
        <v>30</v>
      </c>
      <c r="G83" s="12">
        <v>71</v>
      </c>
    </row>
    <row r="84" spans="1:7" ht="17.25">
      <c r="A84" s="14">
        <f t="shared" si="11"/>
        <v>45230</v>
      </c>
      <c r="B84" s="15">
        <f t="shared" si="7"/>
        <v>316000</v>
      </c>
      <c r="C84" s="15">
        <f t="shared" si="8"/>
        <v>2818</v>
      </c>
      <c r="D84" s="15">
        <f t="shared" si="9"/>
        <v>6818</v>
      </c>
      <c r="E84" s="15">
        <f t="shared" si="6"/>
        <v>312000</v>
      </c>
      <c r="F84" s="12">
        <f t="shared" si="10"/>
        <v>31</v>
      </c>
      <c r="G84" s="12">
        <v>72</v>
      </c>
    </row>
    <row r="85" spans="1:7" ht="17.25">
      <c r="A85" s="14">
        <f t="shared" si="11"/>
        <v>45260</v>
      </c>
      <c r="B85" s="15">
        <f t="shared" si="7"/>
        <v>312000</v>
      </c>
      <c r="C85" s="15">
        <f t="shared" si="8"/>
        <v>2693</v>
      </c>
      <c r="D85" s="15">
        <f t="shared" si="9"/>
        <v>6693</v>
      </c>
      <c r="E85" s="15">
        <f t="shared" si="6"/>
        <v>308000</v>
      </c>
      <c r="F85" s="12">
        <f t="shared" si="10"/>
        <v>30</v>
      </c>
      <c r="G85" s="12">
        <v>73</v>
      </c>
    </row>
    <row r="86" spans="1:7" ht="17.25">
      <c r="A86" s="14">
        <f t="shared" si="11"/>
        <v>45291</v>
      </c>
      <c r="B86" s="15">
        <f t="shared" si="7"/>
        <v>308000</v>
      </c>
      <c r="C86" s="15">
        <f t="shared" si="8"/>
        <v>2747</v>
      </c>
      <c r="D86" s="15">
        <f t="shared" si="9"/>
        <v>6747</v>
      </c>
      <c r="E86" s="15">
        <f t="shared" si="6"/>
        <v>304000</v>
      </c>
      <c r="F86" s="12">
        <f t="shared" si="10"/>
        <v>31</v>
      </c>
      <c r="G86" s="12">
        <v>74</v>
      </c>
    </row>
    <row r="87" spans="1:7" ht="17.25">
      <c r="A87" s="14">
        <f t="shared" si="11"/>
        <v>45322</v>
      </c>
      <c r="B87" s="15">
        <f t="shared" si="7"/>
        <v>304000</v>
      </c>
      <c r="C87" s="15">
        <f t="shared" si="8"/>
        <v>2711</v>
      </c>
      <c r="D87" s="15">
        <f t="shared" si="9"/>
        <v>6711</v>
      </c>
      <c r="E87" s="15">
        <f t="shared" si="6"/>
        <v>300000</v>
      </c>
      <c r="F87" s="12">
        <f t="shared" si="10"/>
        <v>31</v>
      </c>
      <c r="G87" s="12">
        <v>75</v>
      </c>
    </row>
    <row r="88" spans="1:7" ht="17.25">
      <c r="A88" s="14">
        <f t="shared" si="11"/>
        <v>45351</v>
      </c>
      <c r="B88" s="15">
        <f t="shared" si="7"/>
        <v>300000</v>
      </c>
      <c r="C88" s="15">
        <f t="shared" si="8"/>
        <v>2503</v>
      </c>
      <c r="D88" s="15">
        <f t="shared" si="9"/>
        <v>6503</v>
      </c>
      <c r="E88" s="15">
        <f t="shared" si="6"/>
        <v>296000</v>
      </c>
      <c r="F88" s="12">
        <f t="shared" si="10"/>
        <v>29</v>
      </c>
      <c r="G88" s="12">
        <v>76</v>
      </c>
    </row>
    <row r="89" spans="1:7" ht="17.25">
      <c r="A89" s="14">
        <f t="shared" si="11"/>
        <v>45382</v>
      </c>
      <c r="B89" s="15">
        <f t="shared" si="7"/>
        <v>296000</v>
      </c>
      <c r="C89" s="15">
        <f t="shared" si="8"/>
        <v>2640</v>
      </c>
      <c r="D89" s="15">
        <f t="shared" si="9"/>
        <v>6640</v>
      </c>
      <c r="E89" s="15">
        <f t="shared" si="6"/>
        <v>292000</v>
      </c>
      <c r="F89" s="12">
        <f t="shared" si="10"/>
        <v>31</v>
      </c>
      <c r="G89" s="12">
        <v>77</v>
      </c>
    </row>
    <row r="90" spans="1:7" ht="17.25">
      <c r="A90" s="14">
        <f t="shared" si="11"/>
        <v>45412</v>
      </c>
      <c r="B90" s="15">
        <f t="shared" si="7"/>
        <v>292000</v>
      </c>
      <c r="C90" s="15">
        <f t="shared" si="8"/>
        <v>2520</v>
      </c>
      <c r="D90" s="15">
        <f t="shared" si="9"/>
        <v>6520</v>
      </c>
      <c r="E90" s="15">
        <f t="shared" si="6"/>
        <v>288000</v>
      </c>
      <c r="F90" s="12">
        <f t="shared" si="10"/>
        <v>30</v>
      </c>
      <c r="G90" s="12">
        <v>78</v>
      </c>
    </row>
    <row r="91" spans="1:7" ht="17.25">
      <c r="A91" s="14">
        <f t="shared" si="11"/>
        <v>45443</v>
      </c>
      <c r="B91" s="15">
        <f t="shared" si="7"/>
        <v>288000</v>
      </c>
      <c r="C91" s="15">
        <f t="shared" si="8"/>
        <v>2568</v>
      </c>
      <c r="D91" s="15">
        <f t="shared" si="9"/>
        <v>6568</v>
      </c>
      <c r="E91" s="15">
        <f t="shared" si="6"/>
        <v>284000</v>
      </c>
      <c r="F91" s="12">
        <f t="shared" si="10"/>
        <v>31</v>
      </c>
      <c r="G91" s="12">
        <v>79</v>
      </c>
    </row>
    <row r="92" spans="1:7" ht="17.25">
      <c r="A92" s="14">
        <f t="shared" si="11"/>
        <v>45473</v>
      </c>
      <c r="B92" s="15">
        <f t="shared" si="7"/>
        <v>284000</v>
      </c>
      <c r="C92" s="15">
        <f t="shared" si="8"/>
        <v>2451</v>
      </c>
      <c r="D92" s="15">
        <f t="shared" si="9"/>
        <v>6451</v>
      </c>
      <c r="E92" s="15">
        <f t="shared" si="6"/>
        <v>280000</v>
      </c>
      <c r="F92" s="12">
        <f t="shared" si="10"/>
        <v>30</v>
      </c>
      <c r="G92" s="12">
        <v>80</v>
      </c>
    </row>
    <row r="93" spans="1:7" ht="17.25">
      <c r="A93" s="14">
        <f t="shared" si="11"/>
        <v>45504</v>
      </c>
      <c r="B93" s="15">
        <f t="shared" si="7"/>
        <v>280000</v>
      </c>
      <c r="C93" s="15">
        <f t="shared" si="8"/>
        <v>2497</v>
      </c>
      <c r="D93" s="15">
        <f t="shared" si="9"/>
        <v>6497</v>
      </c>
      <c r="E93" s="15">
        <f t="shared" si="6"/>
        <v>276000</v>
      </c>
      <c r="F93" s="12">
        <f t="shared" si="10"/>
        <v>31</v>
      </c>
      <c r="G93" s="12">
        <v>81</v>
      </c>
    </row>
    <row r="94" spans="1:7" ht="17.25">
      <c r="A94" s="14">
        <f t="shared" si="11"/>
        <v>45535</v>
      </c>
      <c r="B94" s="15">
        <f t="shared" si="7"/>
        <v>276000</v>
      </c>
      <c r="C94" s="15">
        <f t="shared" si="8"/>
        <v>2461</v>
      </c>
      <c r="D94" s="15">
        <f t="shared" si="9"/>
        <v>6461</v>
      </c>
      <c r="E94" s="15">
        <f t="shared" si="6"/>
        <v>272000</v>
      </c>
      <c r="F94" s="12">
        <f t="shared" si="10"/>
        <v>31</v>
      </c>
      <c r="G94" s="12">
        <v>82</v>
      </c>
    </row>
    <row r="95" spans="1:7" ht="17.25">
      <c r="A95" s="14">
        <f t="shared" si="11"/>
        <v>45565</v>
      </c>
      <c r="B95" s="15">
        <f t="shared" si="7"/>
        <v>272000</v>
      </c>
      <c r="C95" s="15">
        <f t="shared" si="8"/>
        <v>2347</v>
      </c>
      <c r="D95" s="15">
        <f t="shared" si="9"/>
        <v>6347</v>
      </c>
      <c r="E95" s="15">
        <f t="shared" si="6"/>
        <v>268000</v>
      </c>
      <c r="F95" s="12">
        <f t="shared" si="10"/>
        <v>30</v>
      </c>
      <c r="G95" s="12">
        <v>83</v>
      </c>
    </row>
    <row r="96" spans="1:7" ht="17.25">
      <c r="A96" s="14">
        <f t="shared" si="11"/>
        <v>45596</v>
      </c>
      <c r="B96" s="15">
        <f t="shared" si="7"/>
        <v>268000</v>
      </c>
      <c r="C96" s="15">
        <f t="shared" si="8"/>
        <v>2390</v>
      </c>
      <c r="D96" s="15">
        <f t="shared" si="9"/>
        <v>6390</v>
      </c>
      <c r="E96" s="15">
        <f t="shared" si="6"/>
        <v>264000</v>
      </c>
      <c r="F96" s="12">
        <f t="shared" si="10"/>
        <v>31</v>
      </c>
      <c r="G96" s="12">
        <v>84</v>
      </c>
    </row>
    <row r="97" spans="1:7" ht="17.25">
      <c r="A97" s="14">
        <f t="shared" si="11"/>
        <v>45626</v>
      </c>
      <c r="B97" s="15">
        <f t="shared" si="7"/>
        <v>264000</v>
      </c>
      <c r="C97" s="15">
        <f t="shared" si="8"/>
        <v>2278</v>
      </c>
      <c r="D97" s="15">
        <f t="shared" si="9"/>
        <v>6278</v>
      </c>
      <c r="E97" s="15">
        <f t="shared" si="6"/>
        <v>260000</v>
      </c>
      <c r="F97" s="12">
        <f t="shared" si="10"/>
        <v>30</v>
      </c>
      <c r="G97" s="12">
        <v>85</v>
      </c>
    </row>
    <row r="98" spans="1:7" ht="17.25">
      <c r="A98" s="14">
        <f t="shared" si="11"/>
        <v>45657</v>
      </c>
      <c r="B98" s="15">
        <f t="shared" si="7"/>
        <v>260000</v>
      </c>
      <c r="C98" s="15">
        <f t="shared" si="8"/>
        <v>2319</v>
      </c>
      <c r="D98" s="15">
        <f t="shared" si="9"/>
        <v>6319</v>
      </c>
      <c r="E98" s="15">
        <f t="shared" si="6"/>
        <v>256000</v>
      </c>
      <c r="F98" s="12">
        <f t="shared" si="10"/>
        <v>31</v>
      </c>
      <c r="G98" s="12">
        <v>86</v>
      </c>
    </row>
    <row r="99" spans="1:7" ht="17.25">
      <c r="A99" s="14">
        <f t="shared" si="11"/>
        <v>45688</v>
      </c>
      <c r="B99" s="15">
        <f t="shared" si="7"/>
        <v>256000</v>
      </c>
      <c r="C99" s="15">
        <f t="shared" si="8"/>
        <v>2283</v>
      </c>
      <c r="D99" s="15">
        <f t="shared" si="9"/>
        <v>6283</v>
      </c>
      <c r="E99" s="15">
        <f t="shared" si="6"/>
        <v>252000</v>
      </c>
      <c r="F99" s="12">
        <f t="shared" si="10"/>
        <v>31</v>
      </c>
      <c r="G99" s="12">
        <v>87</v>
      </c>
    </row>
    <row r="100" spans="1:7" ht="17.25">
      <c r="A100" s="14">
        <f t="shared" si="11"/>
        <v>45716</v>
      </c>
      <c r="B100" s="15">
        <f t="shared" si="7"/>
        <v>252000</v>
      </c>
      <c r="C100" s="15">
        <f t="shared" si="8"/>
        <v>2030</v>
      </c>
      <c r="D100" s="15">
        <f t="shared" si="9"/>
        <v>6030</v>
      </c>
      <c r="E100" s="15">
        <f t="shared" si="6"/>
        <v>248000</v>
      </c>
      <c r="F100" s="12">
        <f t="shared" si="10"/>
        <v>28</v>
      </c>
      <c r="G100" s="12">
        <v>88</v>
      </c>
    </row>
    <row r="101" spans="1:7" ht="17.25">
      <c r="A101" s="14">
        <f t="shared" si="11"/>
        <v>45747</v>
      </c>
      <c r="B101" s="15">
        <f t="shared" si="7"/>
        <v>248000</v>
      </c>
      <c r="C101" s="15">
        <f t="shared" si="8"/>
        <v>2212</v>
      </c>
      <c r="D101" s="15">
        <f t="shared" si="9"/>
        <v>6212</v>
      </c>
      <c r="E101" s="15">
        <f t="shared" si="6"/>
        <v>244000</v>
      </c>
      <c r="F101" s="12">
        <f t="shared" si="10"/>
        <v>31</v>
      </c>
      <c r="G101" s="12">
        <v>89</v>
      </c>
    </row>
    <row r="102" spans="1:7" ht="17.25">
      <c r="A102" s="14">
        <f t="shared" si="11"/>
        <v>45777</v>
      </c>
      <c r="B102" s="15">
        <f t="shared" si="7"/>
        <v>244000</v>
      </c>
      <c r="C102" s="15">
        <f t="shared" si="8"/>
        <v>2106</v>
      </c>
      <c r="D102" s="15">
        <f t="shared" si="9"/>
        <v>6106</v>
      </c>
      <c r="E102" s="15">
        <f t="shared" si="6"/>
        <v>240000</v>
      </c>
      <c r="F102" s="12">
        <f t="shared" si="10"/>
        <v>30</v>
      </c>
      <c r="G102" s="12">
        <v>90</v>
      </c>
    </row>
    <row r="103" spans="1:7" ht="17.25">
      <c r="A103" s="14">
        <f t="shared" si="11"/>
        <v>45808</v>
      </c>
      <c r="B103" s="15">
        <f t="shared" si="7"/>
        <v>240000</v>
      </c>
      <c r="C103" s="15">
        <f t="shared" si="8"/>
        <v>2140</v>
      </c>
      <c r="D103" s="15">
        <f t="shared" si="9"/>
        <v>6140</v>
      </c>
      <c r="E103" s="15">
        <f t="shared" si="6"/>
        <v>236000</v>
      </c>
      <c r="F103" s="12">
        <f t="shared" si="10"/>
        <v>31</v>
      </c>
      <c r="G103" s="12">
        <v>91</v>
      </c>
    </row>
    <row r="104" spans="1:7" ht="17.25">
      <c r="A104" s="14">
        <f t="shared" si="11"/>
        <v>45838</v>
      </c>
      <c r="B104" s="15">
        <f t="shared" si="7"/>
        <v>236000</v>
      </c>
      <c r="C104" s="15">
        <f t="shared" si="8"/>
        <v>2037</v>
      </c>
      <c r="D104" s="15">
        <f t="shared" si="9"/>
        <v>6037</v>
      </c>
      <c r="E104" s="15">
        <f t="shared" si="6"/>
        <v>232000</v>
      </c>
      <c r="F104" s="12">
        <f t="shared" si="10"/>
        <v>30</v>
      </c>
      <c r="G104" s="12">
        <v>92</v>
      </c>
    </row>
    <row r="105" spans="1:7" ht="17.25">
      <c r="A105" s="14">
        <f t="shared" si="11"/>
        <v>45869</v>
      </c>
      <c r="B105" s="15">
        <f t="shared" si="7"/>
        <v>232000</v>
      </c>
      <c r="C105" s="15">
        <f t="shared" si="8"/>
        <v>2069</v>
      </c>
      <c r="D105" s="15">
        <f t="shared" si="9"/>
        <v>6069</v>
      </c>
      <c r="E105" s="15">
        <f t="shared" si="6"/>
        <v>228000</v>
      </c>
      <c r="F105" s="12">
        <f t="shared" si="10"/>
        <v>31</v>
      </c>
      <c r="G105" s="12">
        <v>93</v>
      </c>
    </row>
    <row r="106" spans="1:7" ht="17.25">
      <c r="A106" s="14">
        <f t="shared" si="11"/>
        <v>45900</v>
      </c>
      <c r="B106" s="15">
        <f t="shared" si="7"/>
        <v>228000</v>
      </c>
      <c r="C106" s="15">
        <f t="shared" si="8"/>
        <v>2033</v>
      </c>
      <c r="D106" s="15">
        <f t="shared" si="9"/>
        <v>6033</v>
      </c>
      <c r="E106" s="15">
        <f t="shared" si="6"/>
        <v>224000</v>
      </c>
      <c r="F106" s="12">
        <f t="shared" si="10"/>
        <v>31</v>
      </c>
      <c r="G106" s="12">
        <v>94</v>
      </c>
    </row>
    <row r="107" spans="1:7" ht="17.25">
      <c r="A107" s="14">
        <f t="shared" si="11"/>
        <v>45930</v>
      </c>
      <c r="B107" s="15">
        <f t="shared" si="7"/>
        <v>224000</v>
      </c>
      <c r="C107" s="15">
        <f t="shared" si="8"/>
        <v>1933</v>
      </c>
      <c r="D107" s="15">
        <f t="shared" si="9"/>
        <v>5933</v>
      </c>
      <c r="E107" s="15">
        <f t="shared" si="6"/>
        <v>220000</v>
      </c>
      <c r="F107" s="12">
        <f t="shared" si="10"/>
        <v>30</v>
      </c>
      <c r="G107" s="12">
        <v>95</v>
      </c>
    </row>
    <row r="108" spans="1:7" ht="17.25">
      <c r="A108" s="14">
        <f t="shared" si="11"/>
        <v>45961</v>
      </c>
      <c r="B108" s="15">
        <f t="shared" si="7"/>
        <v>220000</v>
      </c>
      <c r="C108" s="15">
        <f t="shared" si="8"/>
        <v>1962</v>
      </c>
      <c r="D108" s="15">
        <f t="shared" si="9"/>
        <v>5962</v>
      </c>
      <c r="E108" s="15">
        <f t="shared" si="6"/>
        <v>216000</v>
      </c>
      <c r="F108" s="12">
        <f t="shared" si="10"/>
        <v>31</v>
      </c>
      <c r="G108" s="12">
        <v>96</v>
      </c>
    </row>
    <row r="109" spans="1:7" ht="17.25">
      <c r="A109" s="14">
        <f t="shared" si="11"/>
        <v>45991</v>
      </c>
      <c r="B109" s="15">
        <f t="shared" si="7"/>
        <v>216000</v>
      </c>
      <c r="C109" s="15">
        <f t="shared" si="8"/>
        <v>1864</v>
      </c>
      <c r="D109" s="15">
        <f t="shared" si="9"/>
        <v>5864</v>
      </c>
      <c r="E109" s="15">
        <f t="shared" si="6"/>
        <v>212000</v>
      </c>
      <c r="F109" s="12">
        <f t="shared" si="10"/>
        <v>30</v>
      </c>
      <c r="G109" s="12">
        <v>97</v>
      </c>
    </row>
    <row r="110" spans="1:7" ht="17.25">
      <c r="A110" s="14">
        <f t="shared" si="11"/>
        <v>46022</v>
      </c>
      <c r="B110" s="15">
        <f t="shared" si="7"/>
        <v>212000</v>
      </c>
      <c r="C110" s="15">
        <f t="shared" si="8"/>
        <v>1891</v>
      </c>
      <c r="D110" s="15">
        <f t="shared" si="9"/>
        <v>5891</v>
      </c>
      <c r="E110" s="15">
        <f t="shared" si="6"/>
        <v>208000</v>
      </c>
      <c r="F110" s="12">
        <f t="shared" si="10"/>
        <v>31</v>
      </c>
      <c r="G110" s="12">
        <v>98</v>
      </c>
    </row>
    <row r="111" spans="1:7" ht="17.25">
      <c r="A111" s="14">
        <f t="shared" si="11"/>
        <v>46053</v>
      </c>
      <c r="B111" s="15">
        <f t="shared" si="7"/>
        <v>208000</v>
      </c>
      <c r="C111" s="15">
        <f t="shared" si="8"/>
        <v>1855</v>
      </c>
      <c r="D111" s="15">
        <f t="shared" si="9"/>
        <v>5855</v>
      </c>
      <c r="E111" s="15">
        <f t="shared" si="6"/>
        <v>204000</v>
      </c>
      <c r="F111" s="12">
        <f t="shared" si="10"/>
        <v>31</v>
      </c>
      <c r="G111" s="12">
        <v>99</v>
      </c>
    </row>
    <row r="112" spans="1:7" ht="17.25">
      <c r="A112" s="14">
        <f t="shared" si="11"/>
        <v>46081</v>
      </c>
      <c r="B112" s="15">
        <f t="shared" si="7"/>
        <v>204000</v>
      </c>
      <c r="C112" s="15">
        <f t="shared" si="8"/>
        <v>1643</v>
      </c>
      <c r="D112" s="15">
        <f t="shared" si="9"/>
        <v>5643</v>
      </c>
      <c r="E112" s="15">
        <f t="shared" si="6"/>
        <v>200000</v>
      </c>
      <c r="F112" s="12">
        <f t="shared" si="10"/>
        <v>28</v>
      </c>
      <c r="G112" s="12">
        <v>100</v>
      </c>
    </row>
    <row r="113" spans="1:7" ht="17.25">
      <c r="A113" s="14">
        <f t="shared" si="11"/>
        <v>46112</v>
      </c>
      <c r="B113" s="15">
        <f t="shared" si="7"/>
        <v>200000</v>
      </c>
      <c r="C113" s="15">
        <f t="shared" si="8"/>
        <v>1784</v>
      </c>
      <c r="D113" s="15">
        <f t="shared" si="9"/>
        <v>5784</v>
      </c>
      <c r="E113" s="15">
        <f t="shared" si="6"/>
        <v>196000</v>
      </c>
      <c r="F113" s="12">
        <f t="shared" si="10"/>
        <v>31</v>
      </c>
      <c r="G113" s="12">
        <v>101</v>
      </c>
    </row>
    <row r="114" spans="1:7" ht="17.25">
      <c r="A114" s="14">
        <f t="shared" si="11"/>
        <v>46142</v>
      </c>
      <c r="B114" s="15">
        <f t="shared" si="7"/>
        <v>196000</v>
      </c>
      <c r="C114" s="15">
        <f t="shared" si="8"/>
        <v>1692</v>
      </c>
      <c r="D114" s="15">
        <f t="shared" si="9"/>
        <v>5692</v>
      </c>
      <c r="E114" s="15">
        <f t="shared" si="6"/>
        <v>192000</v>
      </c>
      <c r="F114" s="12">
        <f t="shared" si="10"/>
        <v>30</v>
      </c>
      <c r="G114" s="12">
        <v>102</v>
      </c>
    </row>
    <row r="115" spans="1:7" ht="17.25">
      <c r="A115" s="14">
        <f t="shared" si="11"/>
        <v>46173</v>
      </c>
      <c r="B115" s="15">
        <f t="shared" si="7"/>
        <v>192000</v>
      </c>
      <c r="C115" s="15">
        <f t="shared" si="8"/>
        <v>1712</v>
      </c>
      <c r="D115" s="15">
        <f t="shared" si="9"/>
        <v>5712</v>
      </c>
      <c r="E115" s="15">
        <f t="shared" si="6"/>
        <v>188000</v>
      </c>
      <c r="F115" s="12">
        <f t="shared" si="10"/>
        <v>31</v>
      </c>
      <c r="G115" s="12">
        <v>103</v>
      </c>
    </row>
    <row r="116" spans="1:7" ht="17.25">
      <c r="A116" s="14">
        <f t="shared" si="11"/>
        <v>46203</v>
      </c>
      <c r="B116" s="15">
        <f t="shared" si="7"/>
        <v>188000</v>
      </c>
      <c r="C116" s="15">
        <f t="shared" si="8"/>
        <v>1622</v>
      </c>
      <c r="D116" s="15">
        <f t="shared" si="9"/>
        <v>5622</v>
      </c>
      <c r="E116" s="15">
        <f t="shared" si="6"/>
        <v>184000</v>
      </c>
      <c r="F116" s="12">
        <f t="shared" si="10"/>
        <v>30</v>
      </c>
      <c r="G116" s="12">
        <v>104</v>
      </c>
    </row>
    <row r="117" spans="1:7" ht="17.25">
      <c r="A117" s="14">
        <f t="shared" si="11"/>
        <v>46234</v>
      </c>
      <c r="B117" s="15">
        <f t="shared" si="7"/>
        <v>184000</v>
      </c>
      <c r="C117" s="15">
        <f t="shared" si="8"/>
        <v>1641</v>
      </c>
      <c r="D117" s="15">
        <f t="shared" si="9"/>
        <v>5641</v>
      </c>
      <c r="E117" s="15">
        <f t="shared" si="6"/>
        <v>180000</v>
      </c>
      <c r="F117" s="12">
        <f t="shared" si="10"/>
        <v>31</v>
      </c>
      <c r="G117" s="12">
        <v>105</v>
      </c>
    </row>
    <row r="118" spans="1:7" ht="17.25">
      <c r="A118" s="14">
        <f t="shared" si="11"/>
        <v>46265</v>
      </c>
      <c r="B118" s="15">
        <f t="shared" si="7"/>
        <v>180000</v>
      </c>
      <c r="C118" s="15">
        <f t="shared" si="8"/>
        <v>1605</v>
      </c>
      <c r="D118" s="15">
        <f t="shared" si="9"/>
        <v>5605</v>
      </c>
      <c r="E118" s="15">
        <f t="shared" si="6"/>
        <v>176000</v>
      </c>
      <c r="F118" s="12">
        <f t="shared" si="10"/>
        <v>31</v>
      </c>
      <c r="G118" s="12">
        <v>106</v>
      </c>
    </row>
    <row r="119" spans="1:7" ht="17.25">
      <c r="A119" s="14">
        <f t="shared" si="11"/>
        <v>46295</v>
      </c>
      <c r="B119" s="15">
        <f t="shared" si="7"/>
        <v>176000</v>
      </c>
      <c r="C119" s="15">
        <f t="shared" si="8"/>
        <v>1519</v>
      </c>
      <c r="D119" s="15">
        <f t="shared" si="9"/>
        <v>5519</v>
      </c>
      <c r="E119" s="15">
        <f t="shared" si="6"/>
        <v>172000</v>
      </c>
      <c r="F119" s="12">
        <f t="shared" si="10"/>
        <v>30</v>
      </c>
      <c r="G119" s="12">
        <v>107</v>
      </c>
    </row>
    <row r="120" spans="1:7" ht="17.25">
      <c r="A120" s="14">
        <f t="shared" si="11"/>
        <v>46326</v>
      </c>
      <c r="B120" s="15">
        <f t="shared" si="7"/>
        <v>172000</v>
      </c>
      <c r="C120" s="15">
        <f t="shared" si="8"/>
        <v>1534</v>
      </c>
      <c r="D120" s="15">
        <f t="shared" si="9"/>
        <v>5534</v>
      </c>
      <c r="E120" s="15">
        <f t="shared" si="6"/>
        <v>168000</v>
      </c>
      <c r="F120" s="12">
        <f t="shared" si="10"/>
        <v>31</v>
      </c>
      <c r="G120" s="12">
        <v>108</v>
      </c>
    </row>
    <row r="121" spans="1:7" ht="17.25">
      <c r="A121" s="14">
        <f t="shared" si="11"/>
        <v>46356</v>
      </c>
      <c r="B121" s="15">
        <f t="shared" si="7"/>
        <v>168000</v>
      </c>
      <c r="C121" s="15">
        <f t="shared" si="8"/>
        <v>1450</v>
      </c>
      <c r="D121" s="15">
        <f t="shared" si="9"/>
        <v>5450</v>
      </c>
      <c r="E121" s="15">
        <f t="shared" si="6"/>
        <v>164000</v>
      </c>
      <c r="F121" s="12">
        <f t="shared" si="10"/>
        <v>30</v>
      </c>
      <c r="G121" s="12">
        <v>109</v>
      </c>
    </row>
    <row r="122" spans="1:7" ht="17.25">
      <c r="A122" s="14">
        <f t="shared" si="11"/>
        <v>46387</v>
      </c>
      <c r="B122" s="15">
        <f t="shared" si="7"/>
        <v>164000</v>
      </c>
      <c r="C122" s="15">
        <f t="shared" si="8"/>
        <v>1463</v>
      </c>
      <c r="D122" s="15">
        <f t="shared" si="9"/>
        <v>5463</v>
      </c>
      <c r="E122" s="15">
        <f t="shared" si="6"/>
        <v>160000</v>
      </c>
      <c r="F122" s="12">
        <f t="shared" si="10"/>
        <v>31</v>
      </c>
      <c r="G122" s="12">
        <v>110</v>
      </c>
    </row>
    <row r="123" spans="1:7" ht="17.25">
      <c r="A123" s="14">
        <f t="shared" si="11"/>
        <v>46418</v>
      </c>
      <c r="B123" s="15">
        <f t="shared" si="7"/>
        <v>160000</v>
      </c>
      <c r="C123" s="15">
        <f t="shared" si="8"/>
        <v>1427</v>
      </c>
      <c r="D123" s="15">
        <f t="shared" si="9"/>
        <v>5427</v>
      </c>
      <c r="E123" s="15">
        <f t="shared" si="6"/>
        <v>156000</v>
      </c>
      <c r="F123" s="12">
        <f t="shared" si="10"/>
        <v>31</v>
      </c>
      <c r="G123" s="12">
        <v>111</v>
      </c>
    </row>
    <row r="124" spans="1:7" ht="17.25">
      <c r="A124" s="14">
        <f t="shared" si="11"/>
        <v>46446</v>
      </c>
      <c r="B124" s="15">
        <f t="shared" si="7"/>
        <v>156000</v>
      </c>
      <c r="C124" s="15">
        <f t="shared" si="8"/>
        <v>1257</v>
      </c>
      <c r="D124" s="15">
        <f t="shared" si="9"/>
        <v>5257</v>
      </c>
      <c r="E124" s="15">
        <f t="shared" si="6"/>
        <v>152000</v>
      </c>
      <c r="F124" s="12">
        <f t="shared" si="10"/>
        <v>28</v>
      </c>
      <c r="G124" s="12">
        <v>112</v>
      </c>
    </row>
    <row r="125" spans="1:7" ht="17.25">
      <c r="A125" s="14">
        <f t="shared" si="11"/>
        <v>46477</v>
      </c>
      <c r="B125" s="15">
        <f t="shared" si="7"/>
        <v>152000</v>
      </c>
      <c r="C125" s="15">
        <f t="shared" si="8"/>
        <v>1356</v>
      </c>
      <c r="D125" s="15">
        <f t="shared" si="9"/>
        <v>5356</v>
      </c>
      <c r="E125" s="15">
        <f t="shared" si="6"/>
        <v>148000</v>
      </c>
      <c r="F125" s="12">
        <f t="shared" si="10"/>
        <v>31</v>
      </c>
      <c r="G125" s="12">
        <v>113</v>
      </c>
    </row>
    <row r="126" spans="1:7" ht="17.25">
      <c r="A126" s="14">
        <f t="shared" si="11"/>
        <v>46507</v>
      </c>
      <c r="B126" s="15">
        <f t="shared" si="7"/>
        <v>148000</v>
      </c>
      <c r="C126" s="15">
        <f t="shared" si="8"/>
        <v>1277</v>
      </c>
      <c r="D126" s="15">
        <f t="shared" si="9"/>
        <v>5277</v>
      </c>
      <c r="E126" s="15">
        <f t="shared" si="6"/>
        <v>144000</v>
      </c>
      <c r="F126" s="12">
        <f t="shared" si="10"/>
        <v>30</v>
      </c>
      <c r="G126" s="12">
        <v>114</v>
      </c>
    </row>
    <row r="127" spans="1:7" ht="17.25">
      <c r="A127" s="14">
        <f t="shared" si="11"/>
        <v>46538</v>
      </c>
      <c r="B127" s="15">
        <f t="shared" si="7"/>
        <v>144000</v>
      </c>
      <c r="C127" s="15">
        <f t="shared" si="8"/>
        <v>1284</v>
      </c>
      <c r="D127" s="15">
        <f t="shared" si="9"/>
        <v>5284</v>
      </c>
      <c r="E127" s="15">
        <f t="shared" si="6"/>
        <v>140000</v>
      </c>
      <c r="F127" s="12">
        <f t="shared" si="10"/>
        <v>31</v>
      </c>
      <c r="G127" s="12">
        <v>115</v>
      </c>
    </row>
    <row r="128" spans="1:7" ht="17.25">
      <c r="A128" s="14">
        <f t="shared" si="11"/>
        <v>46568</v>
      </c>
      <c r="B128" s="15">
        <f t="shared" si="7"/>
        <v>140000</v>
      </c>
      <c r="C128" s="15">
        <f t="shared" si="8"/>
        <v>1208</v>
      </c>
      <c r="D128" s="15">
        <f t="shared" si="9"/>
        <v>5208</v>
      </c>
      <c r="E128" s="15">
        <f t="shared" si="6"/>
        <v>136000</v>
      </c>
      <c r="F128" s="12">
        <f t="shared" si="10"/>
        <v>30</v>
      </c>
      <c r="G128" s="12">
        <v>116</v>
      </c>
    </row>
    <row r="129" spans="1:7" ht="17.25">
      <c r="A129" s="14">
        <f t="shared" si="11"/>
        <v>46599</v>
      </c>
      <c r="B129" s="15">
        <f t="shared" si="7"/>
        <v>136000</v>
      </c>
      <c r="C129" s="15">
        <f t="shared" si="8"/>
        <v>1213</v>
      </c>
      <c r="D129" s="15">
        <f t="shared" si="9"/>
        <v>5213</v>
      </c>
      <c r="E129" s="15">
        <f t="shared" si="6"/>
        <v>132000</v>
      </c>
      <c r="F129" s="12">
        <f t="shared" si="10"/>
        <v>31</v>
      </c>
      <c r="G129" s="12">
        <v>117</v>
      </c>
    </row>
    <row r="130" spans="1:7" ht="17.25">
      <c r="A130" s="14">
        <f t="shared" si="11"/>
        <v>46630</v>
      </c>
      <c r="B130" s="15">
        <f t="shared" si="7"/>
        <v>132000</v>
      </c>
      <c r="C130" s="15">
        <f t="shared" si="8"/>
        <v>1177</v>
      </c>
      <c r="D130" s="15">
        <f t="shared" si="9"/>
        <v>5177</v>
      </c>
      <c r="E130" s="15">
        <f t="shared" si="6"/>
        <v>128000</v>
      </c>
      <c r="F130" s="12">
        <f t="shared" si="10"/>
        <v>31</v>
      </c>
      <c r="G130" s="12">
        <v>118</v>
      </c>
    </row>
    <row r="131" spans="1:7" ht="17.25">
      <c r="A131" s="14">
        <f t="shared" si="11"/>
        <v>46660</v>
      </c>
      <c r="B131" s="15">
        <f t="shared" si="7"/>
        <v>128000</v>
      </c>
      <c r="C131" s="15">
        <f t="shared" si="8"/>
        <v>1105</v>
      </c>
      <c r="D131" s="15">
        <f t="shared" si="9"/>
        <v>5105</v>
      </c>
      <c r="E131" s="15">
        <f t="shared" si="6"/>
        <v>124000</v>
      </c>
      <c r="F131" s="12">
        <f t="shared" si="10"/>
        <v>30</v>
      </c>
      <c r="G131" s="12">
        <v>119</v>
      </c>
    </row>
    <row r="132" spans="1:7" ht="17.25">
      <c r="A132" s="14">
        <f t="shared" si="11"/>
        <v>46691</v>
      </c>
      <c r="B132" s="15">
        <f t="shared" si="7"/>
        <v>124000</v>
      </c>
      <c r="C132" s="15">
        <f t="shared" si="8"/>
        <v>1106</v>
      </c>
      <c r="D132" s="15">
        <f t="shared" si="9"/>
        <v>5106</v>
      </c>
      <c r="E132" s="15">
        <f t="shared" si="6"/>
        <v>120000</v>
      </c>
      <c r="F132" s="12">
        <f t="shared" si="10"/>
        <v>31</v>
      </c>
      <c r="G132" s="12">
        <v>120</v>
      </c>
    </row>
    <row r="133" spans="1:7" ht="17.25">
      <c r="A133" s="14">
        <f t="shared" si="11"/>
        <v>46721</v>
      </c>
      <c r="B133" s="15">
        <f t="shared" si="7"/>
        <v>120000</v>
      </c>
      <c r="C133" s="15">
        <f t="shared" si="8"/>
        <v>1036</v>
      </c>
      <c r="D133" s="15">
        <f t="shared" si="9"/>
        <v>5036</v>
      </c>
      <c r="E133" s="15">
        <f t="shared" si="6"/>
        <v>116000</v>
      </c>
      <c r="F133" s="12">
        <f t="shared" si="10"/>
        <v>30</v>
      </c>
      <c r="G133" s="12">
        <v>121</v>
      </c>
    </row>
    <row r="134" spans="1:7" ht="17.25">
      <c r="A134" s="14">
        <f t="shared" si="11"/>
        <v>46752</v>
      </c>
      <c r="B134" s="15">
        <f t="shared" si="7"/>
        <v>116000</v>
      </c>
      <c r="C134" s="15">
        <f t="shared" si="8"/>
        <v>1034</v>
      </c>
      <c r="D134" s="15">
        <f t="shared" si="9"/>
        <v>5034</v>
      </c>
      <c r="E134" s="15">
        <f t="shared" si="6"/>
        <v>112000</v>
      </c>
      <c r="F134" s="12">
        <f t="shared" si="10"/>
        <v>31</v>
      </c>
      <c r="G134" s="12">
        <v>122</v>
      </c>
    </row>
    <row r="135" spans="1:7" ht="17.25">
      <c r="A135" s="14">
        <f t="shared" si="11"/>
        <v>46783</v>
      </c>
      <c r="B135" s="15">
        <f t="shared" si="7"/>
        <v>112000</v>
      </c>
      <c r="C135" s="15">
        <f t="shared" si="8"/>
        <v>999</v>
      </c>
      <c r="D135" s="15">
        <f t="shared" si="9"/>
        <v>4999</v>
      </c>
      <c r="E135" s="15">
        <f t="shared" si="6"/>
        <v>108000</v>
      </c>
      <c r="F135" s="12">
        <f t="shared" si="10"/>
        <v>31</v>
      </c>
      <c r="G135" s="12">
        <v>123</v>
      </c>
    </row>
    <row r="136" spans="1:7" ht="17.25">
      <c r="A136" s="14">
        <f t="shared" si="11"/>
        <v>46812</v>
      </c>
      <c r="B136" s="15">
        <f t="shared" si="7"/>
        <v>108000</v>
      </c>
      <c r="C136" s="15">
        <f t="shared" si="8"/>
        <v>901</v>
      </c>
      <c r="D136" s="15">
        <f t="shared" si="9"/>
        <v>4901</v>
      </c>
      <c r="E136" s="15">
        <f t="shared" si="6"/>
        <v>104000</v>
      </c>
      <c r="F136" s="12">
        <f t="shared" si="10"/>
        <v>29</v>
      </c>
      <c r="G136" s="12">
        <v>124</v>
      </c>
    </row>
    <row r="137" spans="1:7" ht="17.25">
      <c r="A137" s="14">
        <f t="shared" si="11"/>
        <v>46843</v>
      </c>
      <c r="B137" s="15">
        <f t="shared" si="7"/>
        <v>104000</v>
      </c>
      <c r="C137" s="15">
        <f t="shared" si="8"/>
        <v>927</v>
      </c>
      <c r="D137" s="15">
        <f t="shared" si="9"/>
        <v>4927</v>
      </c>
      <c r="E137" s="15">
        <f t="shared" si="6"/>
        <v>100000</v>
      </c>
      <c r="F137" s="12">
        <f t="shared" si="10"/>
        <v>31</v>
      </c>
      <c r="G137" s="12">
        <v>125</v>
      </c>
    </row>
    <row r="138" spans="1:7" ht="17.25">
      <c r="A138" s="14">
        <f t="shared" si="11"/>
        <v>46873</v>
      </c>
      <c r="B138" s="15">
        <f t="shared" si="7"/>
        <v>100000</v>
      </c>
      <c r="C138" s="15">
        <f t="shared" si="8"/>
        <v>863</v>
      </c>
      <c r="D138" s="15">
        <f t="shared" si="9"/>
        <v>4863</v>
      </c>
      <c r="E138" s="15">
        <f t="shared" si="6"/>
        <v>96000</v>
      </c>
      <c r="F138" s="12">
        <f t="shared" si="10"/>
        <v>30</v>
      </c>
      <c r="G138" s="12">
        <v>126</v>
      </c>
    </row>
    <row r="139" spans="1:7" ht="17.25">
      <c r="A139" s="14">
        <f t="shared" si="11"/>
        <v>46904</v>
      </c>
      <c r="B139" s="15">
        <f t="shared" si="7"/>
        <v>96000</v>
      </c>
      <c r="C139" s="15">
        <f t="shared" si="8"/>
        <v>856</v>
      </c>
      <c r="D139" s="15">
        <f t="shared" si="9"/>
        <v>4856</v>
      </c>
      <c r="E139" s="15">
        <f t="shared" si="6"/>
        <v>92000</v>
      </c>
      <c r="F139" s="12">
        <f t="shared" si="10"/>
        <v>31</v>
      </c>
      <c r="G139" s="12">
        <v>127</v>
      </c>
    </row>
    <row r="140" spans="1:7" ht="17.25">
      <c r="A140" s="14">
        <f t="shared" si="11"/>
        <v>46934</v>
      </c>
      <c r="B140" s="15">
        <f t="shared" si="7"/>
        <v>92000</v>
      </c>
      <c r="C140" s="15">
        <f t="shared" si="8"/>
        <v>794</v>
      </c>
      <c r="D140" s="15">
        <f t="shared" si="9"/>
        <v>4794</v>
      </c>
      <c r="E140" s="15">
        <f t="shared" si="6"/>
        <v>88000</v>
      </c>
      <c r="F140" s="12">
        <f t="shared" si="10"/>
        <v>30</v>
      </c>
      <c r="G140" s="12">
        <v>128</v>
      </c>
    </row>
    <row r="141" spans="1:7" ht="17.25">
      <c r="A141" s="14">
        <f t="shared" si="11"/>
        <v>46965</v>
      </c>
      <c r="B141" s="15">
        <f t="shared" si="7"/>
        <v>88000</v>
      </c>
      <c r="C141" s="15">
        <f t="shared" si="8"/>
        <v>785</v>
      </c>
      <c r="D141" s="15">
        <f t="shared" si="9"/>
        <v>4785</v>
      </c>
      <c r="E141" s="15">
        <f aca="true" t="shared" si="12" ref="E141:E162">IF(B141&gt;0,+B141+C141-D141,0)</f>
        <v>84000</v>
      </c>
      <c r="F141" s="12">
        <f t="shared" si="10"/>
        <v>31</v>
      </c>
      <c r="G141" s="12">
        <v>129</v>
      </c>
    </row>
    <row r="142" spans="1:7" ht="17.25">
      <c r="A142" s="14">
        <f t="shared" si="11"/>
        <v>46996</v>
      </c>
      <c r="B142" s="15">
        <f aca="true" t="shared" si="13" ref="B142:B162">IF(+E141&gt;0,+E141,0)</f>
        <v>84000</v>
      </c>
      <c r="C142" s="15">
        <f aca="true" t="shared" si="14" ref="C142:C162">ROUND(IF(+B142&gt;0,(+B142*$C$3/100/365*F142),0),0)</f>
        <v>749</v>
      </c>
      <c r="D142" s="15">
        <f aca="true" t="shared" si="15" ref="D142:D162">IF(+B142&gt;0,IF(E141&lt;$C$6,E141+C142,$C$6+C142),0)</f>
        <v>4749</v>
      </c>
      <c r="E142" s="15">
        <f t="shared" si="12"/>
        <v>80000</v>
      </c>
      <c r="F142" s="12">
        <f aca="true" t="shared" si="16" ref="F142:F162">A142-A141</f>
        <v>31</v>
      </c>
      <c r="G142" s="12">
        <v>130</v>
      </c>
    </row>
    <row r="143" spans="1:7" ht="17.25">
      <c r="A143" s="14">
        <f aca="true" t="shared" si="17" ref="A143:A162">EOMONTH(A142,1)</f>
        <v>47026</v>
      </c>
      <c r="B143" s="15">
        <f t="shared" si="13"/>
        <v>80000</v>
      </c>
      <c r="C143" s="15">
        <f t="shared" si="14"/>
        <v>690</v>
      </c>
      <c r="D143" s="15">
        <f t="shared" si="15"/>
        <v>4690</v>
      </c>
      <c r="E143" s="15">
        <f t="shared" si="12"/>
        <v>76000</v>
      </c>
      <c r="F143" s="12">
        <f t="shared" si="16"/>
        <v>30</v>
      </c>
      <c r="G143" s="12">
        <v>131</v>
      </c>
    </row>
    <row r="144" spans="1:7" ht="17.25">
      <c r="A144" s="14">
        <f t="shared" si="17"/>
        <v>47057</v>
      </c>
      <c r="B144" s="15">
        <f t="shared" si="13"/>
        <v>76000</v>
      </c>
      <c r="C144" s="15">
        <f t="shared" si="14"/>
        <v>678</v>
      </c>
      <c r="D144" s="15">
        <f t="shared" si="15"/>
        <v>4678</v>
      </c>
      <c r="E144" s="15">
        <f t="shared" si="12"/>
        <v>72000</v>
      </c>
      <c r="F144" s="12">
        <f t="shared" si="16"/>
        <v>31</v>
      </c>
      <c r="G144" s="12">
        <v>132</v>
      </c>
    </row>
    <row r="145" spans="1:7" ht="17.25">
      <c r="A145" s="14">
        <f t="shared" si="17"/>
        <v>47087</v>
      </c>
      <c r="B145" s="15">
        <f t="shared" si="13"/>
        <v>72000</v>
      </c>
      <c r="C145" s="15">
        <f t="shared" si="14"/>
        <v>621</v>
      </c>
      <c r="D145" s="15">
        <f t="shared" si="15"/>
        <v>4621</v>
      </c>
      <c r="E145" s="15">
        <f t="shared" si="12"/>
        <v>68000</v>
      </c>
      <c r="F145" s="12">
        <f t="shared" si="16"/>
        <v>30</v>
      </c>
      <c r="G145" s="12">
        <v>133</v>
      </c>
    </row>
    <row r="146" spans="1:7" ht="17.25">
      <c r="A146" s="14">
        <f t="shared" si="17"/>
        <v>47118</v>
      </c>
      <c r="B146" s="15">
        <f t="shared" si="13"/>
        <v>68000</v>
      </c>
      <c r="C146" s="15">
        <f t="shared" si="14"/>
        <v>606</v>
      </c>
      <c r="D146" s="15">
        <f t="shared" si="15"/>
        <v>4606</v>
      </c>
      <c r="E146" s="15">
        <f t="shared" si="12"/>
        <v>64000</v>
      </c>
      <c r="F146" s="12">
        <f t="shared" si="16"/>
        <v>31</v>
      </c>
      <c r="G146" s="12">
        <v>134</v>
      </c>
    </row>
    <row r="147" spans="1:7" ht="17.25">
      <c r="A147" s="14">
        <f t="shared" si="17"/>
        <v>47149</v>
      </c>
      <c r="B147" s="15">
        <f t="shared" si="13"/>
        <v>64000</v>
      </c>
      <c r="C147" s="15">
        <f t="shared" si="14"/>
        <v>571</v>
      </c>
      <c r="D147" s="15">
        <f t="shared" si="15"/>
        <v>4571</v>
      </c>
      <c r="E147" s="15">
        <f t="shared" si="12"/>
        <v>60000</v>
      </c>
      <c r="F147" s="12">
        <f t="shared" si="16"/>
        <v>31</v>
      </c>
      <c r="G147" s="12">
        <v>135</v>
      </c>
    </row>
    <row r="148" spans="1:7" ht="17.25">
      <c r="A148" s="14">
        <f t="shared" si="17"/>
        <v>47177</v>
      </c>
      <c r="B148" s="15">
        <f t="shared" si="13"/>
        <v>60000</v>
      </c>
      <c r="C148" s="15">
        <f t="shared" si="14"/>
        <v>483</v>
      </c>
      <c r="D148" s="15">
        <f t="shared" si="15"/>
        <v>4483</v>
      </c>
      <c r="E148" s="15">
        <f t="shared" si="12"/>
        <v>56000</v>
      </c>
      <c r="F148" s="12">
        <f t="shared" si="16"/>
        <v>28</v>
      </c>
      <c r="G148" s="12">
        <v>136</v>
      </c>
    </row>
    <row r="149" spans="1:7" ht="17.25">
      <c r="A149" s="14">
        <f t="shared" si="17"/>
        <v>47208</v>
      </c>
      <c r="B149" s="15">
        <f t="shared" si="13"/>
        <v>56000</v>
      </c>
      <c r="C149" s="15">
        <f t="shared" si="14"/>
        <v>499</v>
      </c>
      <c r="D149" s="15">
        <f t="shared" si="15"/>
        <v>4499</v>
      </c>
      <c r="E149" s="15">
        <f t="shared" si="12"/>
        <v>52000</v>
      </c>
      <c r="F149" s="12">
        <f t="shared" si="16"/>
        <v>31</v>
      </c>
      <c r="G149" s="12">
        <v>137</v>
      </c>
    </row>
    <row r="150" spans="1:7" ht="17.25">
      <c r="A150" s="14">
        <f t="shared" si="17"/>
        <v>47238</v>
      </c>
      <c r="B150" s="15">
        <f t="shared" si="13"/>
        <v>52000</v>
      </c>
      <c r="C150" s="15">
        <f t="shared" si="14"/>
        <v>449</v>
      </c>
      <c r="D150" s="15">
        <f t="shared" si="15"/>
        <v>4449</v>
      </c>
      <c r="E150" s="15">
        <f t="shared" si="12"/>
        <v>48000</v>
      </c>
      <c r="F150" s="12">
        <f t="shared" si="16"/>
        <v>30</v>
      </c>
      <c r="G150" s="12">
        <v>138</v>
      </c>
    </row>
    <row r="151" spans="1:7" ht="17.25">
      <c r="A151" s="14">
        <f t="shared" si="17"/>
        <v>47269</v>
      </c>
      <c r="B151" s="15">
        <f t="shared" si="13"/>
        <v>48000</v>
      </c>
      <c r="C151" s="15">
        <f t="shared" si="14"/>
        <v>428</v>
      </c>
      <c r="D151" s="15">
        <f t="shared" si="15"/>
        <v>4428</v>
      </c>
      <c r="E151" s="15">
        <f t="shared" si="12"/>
        <v>44000</v>
      </c>
      <c r="F151" s="12">
        <f t="shared" si="16"/>
        <v>31</v>
      </c>
      <c r="G151" s="12">
        <v>139</v>
      </c>
    </row>
    <row r="152" spans="1:7" ht="17.25">
      <c r="A152" s="14">
        <f t="shared" si="17"/>
        <v>47299</v>
      </c>
      <c r="B152" s="15">
        <f t="shared" si="13"/>
        <v>44000</v>
      </c>
      <c r="C152" s="15">
        <f t="shared" si="14"/>
        <v>380</v>
      </c>
      <c r="D152" s="15">
        <f t="shared" si="15"/>
        <v>4380</v>
      </c>
      <c r="E152" s="15">
        <f t="shared" si="12"/>
        <v>40000</v>
      </c>
      <c r="F152" s="12">
        <f t="shared" si="16"/>
        <v>30</v>
      </c>
      <c r="G152" s="12">
        <v>140</v>
      </c>
    </row>
    <row r="153" spans="1:7" ht="17.25">
      <c r="A153" s="14">
        <f t="shared" si="17"/>
        <v>47330</v>
      </c>
      <c r="B153" s="15">
        <f t="shared" si="13"/>
        <v>40000</v>
      </c>
      <c r="C153" s="15">
        <f t="shared" si="14"/>
        <v>357</v>
      </c>
      <c r="D153" s="15">
        <f t="shared" si="15"/>
        <v>4357</v>
      </c>
      <c r="E153" s="15">
        <f t="shared" si="12"/>
        <v>36000</v>
      </c>
      <c r="F153" s="12">
        <f t="shared" si="16"/>
        <v>31</v>
      </c>
      <c r="G153" s="12">
        <v>141</v>
      </c>
    </row>
    <row r="154" spans="1:7" ht="17.25">
      <c r="A154" s="14">
        <f t="shared" si="17"/>
        <v>47361</v>
      </c>
      <c r="B154" s="15">
        <f t="shared" si="13"/>
        <v>36000</v>
      </c>
      <c r="C154" s="15">
        <f t="shared" si="14"/>
        <v>321</v>
      </c>
      <c r="D154" s="15">
        <f t="shared" si="15"/>
        <v>4321</v>
      </c>
      <c r="E154" s="15">
        <f t="shared" si="12"/>
        <v>32000</v>
      </c>
      <c r="F154" s="12">
        <f t="shared" si="16"/>
        <v>31</v>
      </c>
      <c r="G154" s="12">
        <v>142</v>
      </c>
    </row>
    <row r="155" spans="1:7" ht="17.25">
      <c r="A155" s="14">
        <f t="shared" si="17"/>
        <v>47391</v>
      </c>
      <c r="B155" s="15">
        <f t="shared" si="13"/>
        <v>32000</v>
      </c>
      <c r="C155" s="15">
        <f t="shared" si="14"/>
        <v>276</v>
      </c>
      <c r="D155" s="15">
        <f t="shared" si="15"/>
        <v>4276</v>
      </c>
      <c r="E155" s="15">
        <f t="shared" si="12"/>
        <v>28000</v>
      </c>
      <c r="F155" s="12">
        <f t="shared" si="16"/>
        <v>30</v>
      </c>
      <c r="G155" s="12">
        <v>143</v>
      </c>
    </row>
    <row r="156" spans="1:7" ht="17.25">
      <c r="A156" s="14">
        <f t="shared" si="17"/>
        <v>47422</v>
      </c>
      <c r="B156" s="15">
        <f t="shared" si="13"/>
        <v>28000</v>
      </c>
      <c r="C156" s="15">
        <f t="shared" si="14"/>
        <v>250</v>
      </c>
      <c r="D156" s="15">
        <f t="shared" si="15"/>
        <v>4250</v>
      </c>
      <c r="E156" s="15">
        <f t="shared" si="12"/>
        <v>24000</v>
      </c>
      <c r="F156" s="12">
        <f t="shared" si="16"/>
        <v>31</v>
      </c>
      <c r="G156" s="12">
        <v>144</v>
      </c>
    </row>
    <row r="157" spans="1:7" ht="17.25">
      <c r="A157" s="14">
        <f t="shared" si="17"/>
        <v>47452</v>
      </c>
      <c r="B157" s="15">
        <f t="shared" si="13"/>
        <v>24000</v>
      </c>
      <c r="C157" s="15">
        <f t="shared" si="14"/>
        <v>207</v>
      </c>
      <c r="D157" s="15">
        <f t="shared" si="15"/>
        <v>4207</v>
      </c>
      <c r="E157" s="15">
        <f t="shared" si="12"/>
        <v>20000</v>
      </c>
      <c r="F157" s="12">
        <f t="shared" si="16"/>
        <v>30</v>
      </c>
      <c r="G157" s="12">
        <v>145</v>
      </c>
    </row>
    <row r="158" spans="1:7" ht="17.25">
      <c r="A158" s="14">
        <f t="shared" si="17"/>
        <v>47483</v>
      </c>
      <c r="B158" s="15">
        <f t="shared" si="13"/>
        <v>20000</v>
      </c>
      <c r="C158" s="15">
        <f t="shared" si="14"/>
        <v>178</v>
      </c>
      <c r="D158" s="15">
        <f t="shared" si="15"/>
        <v>4178</v>
      </c>
      <c r="E158" s="15">
        <f t="shared" si="12"/>
        <v>16000</v>
      </c>
      <c r="F158" s="12">
        <f t="shared" si="16"/>
        <v>31</v>
      </c>
      <c r="G158" s="12">
        <v>146</v>
      </c>
    </row>
    <row r="159" spans="1:7" ht="17.25">
      <c r="A159" s="14">
        <f t="shared" si="17"/>
        <v>47514</v>
      </c>
      <c r="B159" s="15">
        <f t="shared" si="13"/>
        <v>16000</v>
      </c>
      <c r="C159" s="15">
        <f t="shared" si="14"/>
        <v>143</v>
      </c>
      <c r="D159" s="15">
        <f t="shared" si="15"/>
        <v>4143</v>
      </c>
      <c r="E159" s="15">
        <f t="shared" si="12"/>
        <v>12000</v>
      </c>
      <c r="F159" s="12">
        <f t="shared" si="16"/>
        <v>31</v>
      </c>
      <c r="G159" s="12">
        <v>147</v>
      </c>
    </row>
    <row r="160" spans="1:7" ht="17.25">
      <c r="A160" s="14">
        <f t="shared" si="17"/>
        <v>47542</v>
      </c>
      <c r="B160" s="15">
        <f t="shared" si="13"/>
        <v>12000</v>
      </c>
      <c r="C160" s="15">
        <f t="shared" si="14"/>
        <v>97</v>
      </c>
      <c r="D160" s="15">
        <f t="shared" si="15"/>
        <v>4097</v>
      </c>
      <c r="E160" s="15">
        <f t="shared" si="12"/>
        <v>8000</v>
      </c>
      <c r="F160" s="12">
        <f t="shared" si="16"/>
        <v>28</v>
      </c>
      <c r="G160" s="12">
        <v>148</v>
      </c>
    </row>
    <row r="161" spans="1:7" ht="17.25">
      <c r="A161" s="14">
        <f t="shared" si="17"/>
        <v>47573</v>
      </c>
      <c r="B161" s="15">
        <f t="shared" si="13"/>
        <v>8000</v>
      </c>
      <c r="C161" s="15">
        <f t="shared" si="14"/>
        <v>71</v>
      </c>
      <c r="D161" s="15">
        <f t="shared" si="15"/>
        <v>4071</v>
      </c>
      <c r="E161" s="15">
        <f t="shared" si="12"/>
        <v>4000</v>
      </c>
      <c r="F161" s="12">
        <f t="shared" si="16"/>
        <v>31</v>
      </c>
      <c r="G161" s="12">
        <v>149</v>
      </c>
    </row>
    <row r="162" spans="1:7" ht="17.25">
      <c r="A162" s="14">
        <f t="shared" si="17"/>
        <v>47603</v>
      </c>
      <c r="B162" s="15">
        <f t="shared" si="13"/>
        <v>4000</v>
      </c>
      <c r="C162" s="15">
        <f t="shared" si="14"/>
        <v>35</v>
      </c>
      <c r="D162" s="15">
        <f t="shared" si="15"/>
        <v>4035</v>
      </c>
      <c r="E162" s="15">
        <f t="shared" si="12"/>
        <v>0</v>
      </c>
      <c r="F162" s="12">
        <f t="shared" si="16"/>
        <v>30</v>
      </c>
      <c r="G162" s="12">
        <v>150</v>
      </c>
    </row>
    <row r="163" spans="1:7" ht="17.25">
      <c r="A163" s="14"/>
      <c r="B163" s="15"/>
      <c r="C163" s="15"/>
      <c r="D163" s="15"/>
      <c r="E163" s="15"/>
      <c r="F163" s="12"/>
      <c r="G163" s="10"/>
    </row>
    <row r="164" spans="1:7" ht="17.25">
      <c r="A164" s="14"/>
      <c r="B164" s="15"/>
      <c r="C164" s="15"/>
      <c r="D164" s="15"/>
      <c r="E164" s="15"/>
      <c r="F164" s="12"/>
      <c r="G164" s="10"/>
    </row>
    <row r="165" spans="1:7" ht="17.25">
      <c r="A165" s="16" t="s">
        <v>19</v>
      </c>
      <c r="B165" s="17"/>
      <c r="C165" s="17">
        <f>SUM(C13:C164)</f>
        <v>396525</v>
      </c>
      <c r="D165" s="17">
        <f>SUM(D13:D164)</f>
        <v>996525</v>
      </c>
      <c r="E165" s="17"/>
      <c r="F165" s="18"/>
      <c r="G165" s="10"/>
    </row>
    <row r="166" spans="1:5" ht="18">
      <c r="A166" s="19" t="s">
        <v>20</v>
      </c>
      <c r="B166" s="20">
        <f>(C6*C3/100)/12</f>
        <v>35</v>
      </c>
      <c r="C166" s="20">
        <f>(C2*C3/100)/12</f>
        <v>5250</v>
      </c>
      <c r="D166" s="20">
        <f>B166+C166/2</f>
        <v>2660</v>
      </c>
      <c r="E166" s="21">
        <f>D166*C4</f>
        <v>399000</v>
      </c>
    </row>
    <row r="167" spans="1:5" ht="14.25">
      <c r="A167" t="s">
        <v>21</v>
      </c>
      <c r="B167" t="s">
        <v>22</v>
      </c>
      <c r="C167" t="s">
        <v>23</v>
      </c>
      <c r="D167" t="s">
        <v>24</v>
      </c>
      <c r="E167" t="s">
        <v>25</v>
      </c>
    </row>
  </sheetData>
  <sheetProtection/>
  <mergeCells count="17">
    <mergeCell ref="G10:G11"/>
    <mergeCell ref="A8:F8"/>
    <mergeCell ref="A10:A11"/>
    <mergeCell ref="B10:B11"/>
    <mergeCell ref="C10:C11"/>
    <mergeCell ref="D10:D11"/>
    <mergeCell ref="E10:E11"/>
    <mergeCell ref="F10:F11"/>
    <mergeCell ref="A1:C1"/>
    <mergeCell ref="D1:D3"/>
    <mergeCell ref="E1:E3"/>
    <mergeCell ref="F1:G7"/>
    <mergeCell ref="A2:B2"/>
    <mergeCell ref="A3:B3"/>
    <mergeCell ref="A4:B4"/>
    <mergeCell ref="A5:B5"/>
    <mergeCell ref="A6:B6"/>
  </mergeCells>
  <dataValidations count="3">
    <dataValidation type="whole" allowBlank="1" showInputMessage="1" showErrorMessage="1" error="Range from Rs.10000 to Rs.500000" sqref="C2">
      <formula1>10000</formula1>
      <formula2>600000</formula2>
    </dataValidation>
    <dataValidation type="whole" allowBlank="1" showInputMessage="1" showErrorMessage="1" error="Range from 1 month to 150months" sqref="C4">
      <formula1>1</formula1>
      <formula2>150</formula2>
    </dataValidation>
    <dataValidation type="decimal" allowBlank="1" showInputMessage="1" showErrorMessage="1" error="Range from 9% to 14%&#10;" sqref="C3">
      <formula1>9</formula1>
      <formula2>14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2018-01-22T04:55:45Z</dcterms:modified>
  <cp:category/>
  <cp:version/>
  <cp:contentType/>
  <cp:contentStatus/>
</cp:coreProperties>
</file>